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8445" activeTab="1"/>
  </bookViews>
  <sheets>
    <sheet name="ГРАФИК " sheetId="1" r:id="rId1"/>
    <sheet name="план" sheetId="2" r:id="rId2"/>
    <sheet name="приложение" sheetId="3" r:id="rId3"/>
    <sheet name="Лист3" sheetId="4" r:id="rId4"/>
  </sheets>
  <definedNames>
    <definedName name="_xlnm.Print_Area" localSheetId="0">'ГРАФИК '!$A$1:$BM$31</definedName>
    <definedName name="_xlnm.Print_Area" localSheetId="1">'план'!$A$1:$BK$111</definedName>
    <definedName name="_xlnm.Print_Area" localSheetId="2">'приложение'!$A$2:$E$88</definedName>
  </definedNames>
  <calcPr fullCalcOnLoad="1"/>
</workbook>
</file>

<file path=xl/sharedStrings.xml><?xml version="1.0" encoding="utf-8"?>
<sst xmlns="http://schemas.openxmlformats.org/spreadsheetml/2006/main" count="744" uniqueCount="412">
  <si>
    <t>III. Учебный план</t>
  </si>
  <si>
    <t>№</t>
  </si>
  <si>
    <t>Название  модулей (дисциплин)</t>
  </si>
  <si>
    <t xml:space="preserve"> ПО СЕМЕСТРАМ</t>
  </si>
  <si>
    <t>Трудоемкость (зачетные единицы)</t>
  </si>
  <si>
    <t>В том числе</t>
  </si>
  <si>
    <t>РАСПРЕДЕЛЕНИЕ ПО КУРСАМ И СЕМЕСТРАМ</t>
  </si>
  <si>
    <t>1 курс</t>
  </si>
  <si>
    <t>2 курс</t>
  </si>
  <si>
    <t>3 курс</t>
  </si>
  <si>
    <t>4 курс</t>
  </si>
  <si>
    <t>экзамены</t>
  </si>
  <si>
    <t>зачеты</t>
  </si>
  <si>
    <t>курсовые работы</t>
  </si>
  <si>
    <t>Аудиторные</t>
  </si>
  <si>
    <t>Сам. работа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</si>
  <si>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</si>
  <si>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</si>
  <si>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</si>
  <si>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</si>
  <si>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</si>
  <si>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</si>
  <si>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</si>
  <si>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</si>
  <si>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Кол-во кредитов</t>
  </si>
  <si>
    <t>кол-во часов в неделю</t>
  </si>
  <si>
    <t>Лекции</t>
  </si>
  <si>
    <t>Практических и семинар</t>
  </si>
  <si>
    <t>Экзамен</t>
  </si>
  <si>
    <t>Сам.работа</t>
  </si>
  <si>
    <t>Б.1 Гуманитарный, социальный и экономический цикл</t>
  </si>
  <si>
    <t>Базовая часть</t>
  </si>
  <si>
    <t>Б1.Б1</t>
  </si>
  <si>
    <t>Философия</t>
  </si>
  <si>
    <t>Б1.Б2</t>
  </si>
  <si>
    <t>Б1.Б4</t>
  </si>
  <si>
    <t>Б1.Б5</t>
  </si>
  <si>
    <t>История</t>
  </si>
  <si>
    <t>Экономика</t>
  </si>
  <si>
    <t>Правоведение</t>
  </si>
  <si>
    <t>Вариативная часть</t>
  </si>
  <si>
    <t>Б1.В1</t>
  </si>
  <si>
    <t>История мировой культуры</t>
  </si>
  <si>
    <t>Б1.В2</t>
  </si>
  <si>
    <t>Б1.В3</t>
  </si>
  <si>
    <t>Российская культура и искусство</t>
  </si>
  <si>
    <t>Б1.В4</t>
  </si>
  <si>
    <t>Основы управления</t>
  </si>
  <si>
    <t>Методология исследовательской деятельности</t>
  </si>
  <si>
    <t xml:space="preserve">Курсы по выбору </t>
  </si>
  <si>
    <t>Б1.КВ1</t>
  </si>
  <si>
    <t>Основы иностранного языка/Практикум по иностранному языку</t>
  </si>
  <si>
    <t>Б1.КВ2</t>
  </si>
  <si>
    <t>Экономическая и социальная организация современного российского общества/ Современный деловой этикет</t>
  </si>
  <si>
    <t>Б1.КВ5</t>
  </si>
  <si>
    <t>Всего:</t>
  </si>
  <si>
    <t>Б.2 Математический и естественнонаучный цикл</t>
  </si>
  <si>
    <t>Б2.Б1</t>
  </si>
  <si>
    <t>Б2.Б2</t>
  </si>
  <si>
    <t>Концепции современного естествознания</t>
  </si>
  <si>
    <t>Б2.В1</t>
  </si>
  <si>
    <t>Основы анатомии, физиологии и валеологии</t>
  </si>
  <si>
    <t>Б2.КВ1</t>
  </si>
  <si>
    <t>Б.3 Профессиональный цикл</t>
  </si>
  <si>
    <t>Б3.Б1</t>
  </si>
  <si>
    <t>Б3.Б2</t>
  </si>
  <si>
    <t>Б3.Б3</t>
  </si>
  <si>
    <t>Б3.Б4</t>
  </si>
  <si>
    <t>Б3.Б5</t>
  </si>
  <si>
    <t>Б3.Б6</t>
  </si>
  <si>
    <t>Б3.Б7</t>
  </si>
  <si>
    <t>Безопасность жизнедеятельности</t>
  </si>
  <si>
    <t>Б3.В1</t>
  </si>
  <si>
    <t>Основы языкознания</t>
  </si>
  <si>
    <t>Б3.В2</t>
  </si>
  <si>
    <t>Русский язык и культура речи</t>
  </si>
  <si>
    <t>Б3.В3</t>
  </si>
  <si>
    <t>Профессиональные коммуникации</t>
  </si>
  <si>
    <t>Б3.В4</t>
  </si>
  <si>
    <t>Методы работы с информацией</t>
  </si>
  <si>
    <t>Б3.В5</t>
  </si>
  <si>
    <t>Б3.В6</t>
  </si>
  <si>
    <t>Б3.В7</t>
  </si>
  <si>
    <t>Б3.В8</t>
  </si>
  <si>
    <t>Б3.В9</t>
  </si>
  <si>
    <t>Б3.В10</t>
  </si>
  <si>
    <t>Б3.В11</t>
  </si>
  <si>
    <t>Б3.КВ1</t>
  </si>
  <si>
    <t>Б3.КВ2</t>
  </si>
  <si>
    <t>Б3.КВ3</t>
  </si>
  <si>
    <t>Б3.КВ4</t>
  </si>
  <si>
    <t>Б3.КВ5</t>
  </si>
  <si>
    <t>Б.4. Физическая культура</t>
  </si>
  <si>
    <t>Б4</t>
  </si>
  <si>
    <t>Физическая культура</t>
  </si>
  <si>
    <t>1,2,3,4</t>
  </si>
  <si>
    <t>Б.5 Учебная и производственная практика</t>
  </si>
  <si>
    <t>Б5.1</t>
  </si>
  <si>
    <t>Б5.2</t>
  </si>
  <si>
    <t>4 нед.</t>
  </si>
  <si>
    <t>Б.6 Итоговая государственная аттестация</t>
  </si>
  <si>
    <t>Б6.1</t>
  </si>
  <si>
    <t>Б6.2</t>
  </si>
  <si>
    <t>Защита выпускной квалификационной работы</t>
  </si>
  <si>
    <t>Факультативы</t>
  </si>
  <si>
    <t>ФТД.1</t>
  </si>
  <si>
    <t>ФТД.2</t>
  </si>
  <si>
    <t>Экология</t>
  </si>
  <si>
    <t>Россия и современный мир</t>
  </si>
  <si>
    <t>ФТД.4</t>
  </si>
  <si>
    <t>Жизненная навигация</t>
  </si>
  <si>
    <t>Кол-во ауд. часов в неделю</t>
  </si>
  <si>
    <t>Кол-во часов в неделю</t>
  </si>
  <si>
    <t>Е.Г.Замолоцких</t>
  </si>
  <si>
    <t>Т.Н.Фадеева</t>
  </si>
  <si>
    <t>Е.Е.Дурнева</t>
  </si>
  <si>
    <t>Всего часов</t>
  </si>
  <si>
    <t>Часы на экзамен</t>
  </si>
  <si>
    <t>Всего экзаменов</t>
  </si>
  <si>
    <t>Всего зачетов</t>
  </si>
  <si>
    <t>Всего курсовых работ</t>
  </si>
  <si>
    <t>УТВЕРЖДАЮ</t>
  </si>
  <si>
    <t>Министерство образования и науки РФ</t>
  </si>
  <si>
    <t>бакалавр</t>
  </si>
  <si>
    <t>Ректор МГГУ им. М.А.Шолохова</t>
  </si>
  <si>
    <r>
      <t>МОСКОВСКИЙ ГОСУДАРСТВЕННЫЙ ГУМАНИТАРНЫЙ УНИВЕРСИТЕТ</t>
    </r>
    <r>
      <rPr>
        <sz val="8"/>
        <rFont val="Arial Cyr"/>
        <family val="0"/>
      </rPr>
      <t xml:space="preserve"> им. М.А. Шолохова</t>
    </r>
  </si>
  <si>
    <t>степень</t>
  </si>
  <si>
    <t>В.Д. Нечаев</t>
  </si>
  <si>
    <t>УЧЕБНЫЙ ПЛАН</t>
  </si>
  <si>
    <t>4 года</t>
  </si>
  <si>
    <t xml:space="preserve">              (подпись)</t>
  </si>
  <si>
    <t>срок обучения</t>
  </si>
  <si>
    <t>Решением Ученого совета университета №____</t>
  </si>
  <si>
    <t>"……"……………………20…г.</t>
  </si>
  <si>
    <t>форма обучения очная</t>
  </si>
  <si>
    <t>I. График учебного процесса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</si>
  <si>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</si>
  <si>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</si>
  <si>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</si>
  <si>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</si>
  <si>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</si>
  <si>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</si>
  <si>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</si>
  <si>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</si>
  <si>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</si>
  <si>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</si>
  <si>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 xml:space="preserve"> Июль </t>
  </si>
  <si>
    <t>Август</t>
  </si>
  <si>
    <t>курсы</t>
  </si>
  <si>
    <t>1 - 7 сен</t>
  </si>
  <si>
    <t>8 - 14 сен</t>
  </si>
  <si>
    <t>15 - 21 сен</t>
  </si>
  <si>
    <t>22 - 28 сен</t>
  </si>
  <si>
    <t>29 - 5 окт</t>
  </si>
  <si>
    <t>6 - 12 окт</t>
  </si>
  <si>
    <t>13 - 19 окт</t>
  </si>
  <si>
    <t>20 - 26 окт</t>
  </si>
  <si>
    <t>27 окт - 2 ноя</t>
  </si>
  <si>
    <t>3 - 9 ноя</t>
  </si>
  <si>
    <t>10 - 16 ноя</t>
  </si>
  <si>
    <t>17 - 23 ноя</t>
  </si>
  <si>
    <t>24 ноя - 30 дек</t>
  </si>
  <si>
    <t>1 - 7 дек</t>
  </si>
  <si>
    <t>8 - 14 дек</t>
  </si>
  <si>
    <t>15 - 21 дек</t>
  </si>
  <si>
    <t>22 - 28 дек</t>
  </si>
  <si>
    <t>29 дек - 4 янв</t>
  </si>
  <si>
    <t>5 - 11 янв</t>
  </si>
  <si>
    <t>12 - 18 янв</t>
  </si>
  <si>
    <t>19 - 25 янв</t>
  </si>
  <si>
    <t>26 янв - 1 фев</t>
  </si>
  <si>
    <t>2 - 8 фев</t>
  </si>
  <si>
    <t>9 - 15 фев</t>
  </si>
  <si>
    <t>16 - 22 фев</t>
  </si>
  <si>
    <t>23 фев - 1 мар</t>
  </si>
  <si>
    <t>2 - 8 мар</t>
  </si>
  <si>
    <t>9 - 15 мар</t>
  </si>
  <si>
    <t>16 - 22 мар</t>
  </si>
  <si>
    <t>23 - 29 мар</t>
  </si>
  <si>
    <t>30 мар - 5 апр</t>
  </si>
  <si>
    <t>6 - 12 апр</t>
  </si>
  <si>
    <t>13 - 19 апр</t>
  </si>
  <si>
    <t>20 - 26 апр</t>
  </si>
  <si>
    <t>27 апр - 3 май</t>
  </si>
  <si>
    <t>4 - 10 май</t>
  </si>
  <si>
    <t>11 - 17 май</t>
  </si>
  <si>
    <t>18 - 24 май</t>
  </si>
  <si>
    <t>25 - 31 май</t>
  </si>
  <si>
    <t>1 - 7 июнь</t>
  </si>
  <si>
    <t>8 - 14 июнь</t>
  </si>
  <si>
    <t>15 - 21 июнь</t>
  </si>
  <si>
    <t>22 28 июнь</t>
  </si>
  <si>
    <t>29 июнь - 5 июль</t>
  </si>
  <si>
    <t>6 - 12 июль</t>
  </si>
  <si>
    <t>13 - 19 июль</t>
  </si>
  <si>
    <t>20 - 26 июль</t>
  </si>
  <si>
    <t>27 июль - 2 авг</t>
  </si>
  <si>
    <t>3 - 9 авг</t>
  </si>
  <si>
    <t>10 - 16 авг</t>
  </si>
  <si>
    <t>17 - 23 авг</t>
  </si>
  <si>
    <t>24 - 30 авг</t>
  </si>
  <si>
    <t>с</t>
  </si>
  <si>
    <t>к</t>
  </si>
  <si>
    <t>о</t>
  </si>
  <si>
    <t>х</t>
  </si>
  <si>
    <t>//</t>
  </si>
  <si>
    <t>Обозначения:</t>
  </si>
  <si>
    <t>Теоретическое обучение</t>
  </si>
  <si>
    <t>С</t>
  </si>
  <si>
    <t>О</t>
  </si>
  <si>
    <t>Учебная практика</t>
  </si>
  <si>
    <t>Х</t>
  </si>
  <si>
    <t>Производственная практика</t>
  </si>
  <si>
    <t>Итоговая государственная аттестация</t>
  </si>
  <si>
    <t>К</t>
  </si>
  <si>
    <t>Каникулы</t>
  </si>
  <si>
    <t>II. Сводные данные по бюджету времени (в неделях)</t>
  </si>
  <si>
    <t>Теоретич. Обучение</t>
  </si>
  <si>
    <t>Экзамен. сессии</t>
  </si>
  <si>
    <t>практика</t>
  </si>
  <si>
    <t>Итоговая госуд. аттестация</t>
  </si>
  <si>
    <t>ВСЕГО</t>
  </si>
  <si>
    <t>I</t>
  </si>
  <si>
    <t>II</t>
  </si>
  <si>
    <t>III</t>
  </si>
  <si>
    <t>IV</t>
  </si>
  <si>
    <t>Всего</t>
  </si>
  <si>
    <t>Начальник методического отдела</t>
  </si>
  <si>
    <t>Директор департамента по учебно-методической работе</t>
  </si>
  <si>
    <t>Утверждено решением Ученого совета факультета №            от                             2010 г.</t>
  </si>
  <si>
    <t>Проректор по учебной работе МГГУ им. М.А. Шолохова</t>
  </si>
  <si>
    <t>Занятия в интерактивной форме</t>
  </si>
  <si>
    <t xml:space="preserve">Иностранный язык  </t>
  </si>
  <si>
    <t>Основы современного обществознания</t>
  </si>
  <si>
    <t>Основы русского языка/ История русской словесности</t>
  </si>
  <si>
    <t>Б2.Б3</t>
  </si>
  <si>
    <t>Дискретная математика</t>
  </si>
  <si>
    <t>Физика</t>
  </si>
  <si>
    <t>Теория вероятностей и математическая статистика</t>
  </si>
  <si>
    <t>Лидерство и командообрзование / Дизайн и управление проектами</t>
  </si>
  <si>
    <t>Элементарная математика / Практикум по решению математических задач</t>
  </si>
  <si>
    <t>Иностранный язык для специальных целей</t>
  </si>
  <si>
    <t xml:space="preserve">Декан факультета </t>
  </si>
  <si>
    <t>по направлению 230700 Прикладная информатика</t>
  </si>
  <si>
    <t>Экономическая теория</t>
  </si>
  <si>
    <t>Б1.В5</t>
  </si>
  <si>
    <t>Б1.В6</t>
  </si>
  <si>
    <t>Б1.В7</t>
  </si>
  <si>
    <t>4д</t>
  </si>
  <si>
    <t>2д</t>
  </si>
  <si>
    <t>Б2.Б4</t>
  </si>
  <si>
    <t>Б2.Б5</t>
  </si>
  <si>
    <t>Б2.Б6</t>
  </si>
  <si>
    <t>Б2.Б7</t>
  </si>
  <si>
    <t>Б2.Б8</t>
  </si>
  <si>
    <t>Математика</t>
  </si>
  <si>
    <t>Теория систем и системный анализ</t>
  </si>
  <si>
    <t>Информатика и программирование</t>
  </si>
  <si>
    <t>Б2.В2</t>
  </si>
  <si>
    <t>Б2.В3</t>
  </si>
  <si>
    <t>Б2.В4</t>
  </si>
  <si>
    <t>Б2.В5</t>
  </si>
  <si>
    <t>Численные методы</t>
  </si>
  <si>
    <t>Мировые информации ресурсы</t>
  </si>
  <si>
    <t>Б2.КВ2</t>
  </si>
  <si>
    <t>Б2.КВ3</t>
  </si>
  <si>
    <t>Математическая логика и теория алгоритмов / Теория игр и исследования операций</t>
  </si>
  <si>
    <t>Астрономия / Химия</t>
  </si>
  <si>
    <t>5д</t>
  </si>
  <si>
    <t>Б3.Б8</t>
  </si>
  <si>
    <t>Б3.Б9</t>
  </si>
  <si>
    <t>Операционные системы</t>
  </si>
  <si>
    <t>Вычислительные системы, сети и телекоммуникации</t>
  </si>
  <si>
    <t>Программная инженерия</t>
  </si>
  <si>
    <t>Информационные системы и технологии</t>
  </si>
  <si>
    <t>Проектирование информационных систем</t>
  </si>
  <si>
    <t>Проектный практикум</t>
  </si>
  <si>
    <t>Базы данных</t>
  </si>
  <si>
    <t>Информационая безопасность</t>
  </si>
  <si>
    <t>1д</t>
  </si>
  <si>
    <t>3д</t>
  </si>
  <si>
    <t>Бухгалтерский учет</t>
  </si>
  <si>
    <t>Бухгалтерские информационные системы</t>
  </si>
  <si>
    <t>Финансы и кредит</t>
  </si>
  <si>
    <t>Внедрение информационных технологий управления предприятием</t>
  </si>
  <si>
    <t>Статистика</t>
  </si>
  <si>
    <t>Математическая экономика</t>
  </si>
  <si>
    <t>Предметно-ориентированные экономические информационные системы</t>
  </si>
  <si>
    <t>Разработка и стандартизация программных средств и инфорационных технологий</t>
  </si>
  <si>
    <t>Информационный менеджмент</t>
  </si>
  <si>
    <t>Обеспечение безопасности в банковских информационных системах / Информационные системы в образовании</t>
  </si>
  <si>
    <t>Разработка корпоративного портала / Электронная коммерция</t>
  </si>
  <si>
    <t>Информационные системы в корпоративном управлении / Системы компьютерного проектирования</t>
  </si>
  <si>
    <t>Основы систем искусственного интеллекта / Экспертные системы</t>
  </si>
  <si>
    <t>8д</t>
  </si>
  <si>
    <t>3,4д</t>
  </si>
  <si>
    <t>2 нед.</t>
  </si>
  <si>
    <t>6д,7д</t>
  </si>
  <si>
    <t>6 нед.</t>
  </si>
  <si>
    <t>ФТД.5</t>
  </si>
  <si>
    <t>Основы психологии</t>
  </si>
  <si>
    <t>Основы педагогики и андрагогики</t>
  </si>
  <si>
    <t>Логистика</t>
  </si>
  <si>
    <t>1,2,3д</t>
  </si>
  <si>
    <t>Б1.Б3</t>
  </si>
  <si>
    <t>Зав. кафедрой информатики</t>
  </si>
  <si>
    <t>Зав. кафедрой математики и физики</t>
  </si>
  <si>
    <t>Зав. кафедрой методики обучения и педагогических технологий</t>
  </si>
  <si>
    <t>С.В. Васекин</t>
  </si>
  <si>
    <t>Г.Л. Абдулгалимов</t>
  </si>
  <si>
    <t>С.П. Насельский</t>
  </si>
  <si>
    <t>В.М. Монахов</t>
  </si>
  <si>
    <t>Б6.1.1</t>
  </si>
  <si>
    <t>Б6.1.2</t>
  </si>
  <si>
    <t>Государственный экзамен (по выбору):</t>
  </si>
  <si>
    <t>Высшая математика и информатика</t>
  </si>
  <si>
    <t>Прикладная математика и информатика</t>
  </si>
  <si>
    <t>Название модулей  (дисциплин)</t>
  </si>
  <si>
    <t>Коды формируемых компетенции</t>
  </si>
  <si>
    <t>Коды профессиональных задач</t>
  </si>
  <si>
    <t>Коды профессиональных функций</t>
  </si>
  <si>
    <t>Б.1.Б1</t>
  </si>
  <si>
    <t>Б.1.Б2</t>
  </si>
  <si>
    <t>Б.1.Б3</t>
  </si>
  <si>
    <t>Б.1.Б4</t>
  </si>
  <si>
    <t>Б.1.Б5</t>
  </si>
  <si>
    <t>Б.1.В1</t>
  </si>
  <si>
    <t>Б.1.В2</t>
  </si>
  <si>
    <t>Б.1.В3</t>
  </si>
  <si>
    <t>Б.1.В4</t>
  </si>
  <si>
    <t>Б.1.В5</t>
  </si>
  <si>
    <t>Б.1.КВ1</t>
  </si>
  <si>
    <t>Б.1.КВ2</t>
  </si>
  <si>
    <t>Б.1.КВ3</t>
  </si>
  <si>
    <t>Экономическая и социальная организация современного российского общества</t>
  </si>
  <si>
    <t>Современный деловой этикет</t>
  </si>
  <si>
    <t>Дизайн и управление проектами</t>
  </si>
  <si>
    <t>Б.4 Физическая культура</t>
  </si>
  <si>
    <t>Б.4</t>
  </si>
  <si>
    <t xml:space="preserve">Физическая культура </t>
  </si>
  <si>
    <t>Государственный экзамен</t>
  </si>
  <si>
    <t>Ф.1</t>
  </si>
  <si>
    <t>Ф.2</t>
  </si>
  <si>
    <t>Ф.3</t>
  </si>
  <si>
    <t>Ф.4</t>
  </si>
  <si>
    <t>Б.1.В6</t>
  </si>
  <si>
    <t>Б.1.В7</t>
  </si>
  <si>
    <t>Лидерство и командообрзование</t>
  </si>
  <si>
    <t>Ф.5</t>
  </si>
  <si>
    <t>Приложение к учебному плану (Прикладная информатика)</t>
  </si>
  <si>
    <t>ОКПИЭБ-00-И1, ОКПИЭБ-00-И2, ОКПИЭБ-00-И4, ОКПИЭБ-00-И6, ОКПИЭБ-00-Н4</t>
  </si>
  <si>
    <t>ОКПИЭБ-00-И1, ОКПИЭБ-00-И2, ОКПИЭБ-00-Н1, ОКПИЭБ-00-Н2, ОКПИЭБ-00-И6, ОКПИЭБ-00-Н4, ОКПИЭБ-00-И8, ПКПИЭБ-00-Н2</t>
  </si>
  <si>
    <t>ОКПИЭБ-00-И1, ОКПИЭБ-00-И2, ОКПИЭБ-00-Н1, ОКПИЭБ-00-И4, ОКПИЭБ-00-И6, ОКПИЭБ-00-Н3, ПКПИЭБ-00-Н2</t>
  </si>
  <si>
    <t>ОКПИЭБ-00-Н1, ОКПИЭБ-00-И4, ОКПИЭБ-00-Н2, ОКПИЭБ-00-И6, ОКПИЭБ-00-Н4, ОКПИЭБ-00-И8, ПКПИЭБ-00-Н2, ПКПИЭБ-00-М1, ПКПИЭБ-00-И10, ПКПИЭБ-00-И12, ПКПИЭБ-00-И16</t>
  </si>
  <si>
    <t>ОКПИЭБ-00-И6</t>
  </si>
  <si>
    <t>ОКПИЭБ-00-Н3, ОКПИЭБ-00-И4</t>
  </si>
  <si>
    <t>ПКПИЭБ-00-Н2, ПКПИЭБ-00-И5, ПКПИЭБ-00-И12</t>
  </si>
  <si>
    <t>ОКПИЭБ-00-И6, ОКПИЭБ-00-И2</t>
  </si>
  <si>
    <t>ОКПИЭБ-00-И3, ОКПИЭБ-00-Н4, ОКПИЭБ-00-И5, ПКПИЭБ-00-Н2</t>
  </si>
  <si>
    <t>ОКПИЭБ-00-Н3, ОКПИЭБ-00-И2, ОКПИЭБ-00-И4, ПКПИЭБ-00-И19</t>
  </si>
  <si>
    <t>ОКПИЭБ-00-И2, ОКПИЭБ-00-И3, ОКПИЭБ-00-И4, ОКПИЭБ-00-И6</t>
  </si>
  <si>
    <t>ОКПИЭБ-00-И2, ОКПИЭБ-00-И3, ОКПИЭБ-00-И4, ОКПИЭБ-00-И6, ПКПИЭБ-00-М2</t>
  </si>
  <si>
    <t>ОКПИЭБ-00-И4, ОКПИЭБ-00-И6, ПКПИЭБ-00-И7</t>
  </si>
  <si>
    <t>ОКПИЭБ-00-И2, ОКПИЭБ-00-И3, ОКПИЭБ-00-И4, ОКПИЭБ-00-И6, ПКПИЭБ-00-И2, ПКПИЭБ-00-И7, ПКПИЭБ-00-И12</t>
  </si>
  <si>
    <t>ОКПИЭБ-00-И4, ОКПИЭБ-00-М1, ОКПИЭБ-00-И5, ОКПИЭБ-00-И6, ОКПИЭБ-00-И8, ПКПИЭБ-00-И2, ПКПИЭБ-00-И12</t>
  </si>
  <si>
    <t>ОКПИЭБ-00-И4, ОКПИЭБ-00-И6, ПКПИЭБ-00-И12</t>
  </si>
  <si>
    <t>ОКПИЭБ-00-И2, ОКПИЭБ-00-И3, ОКПИЭБ-00-И4, ОКПИЭБ-00-И6, ПКПИЭБ-00-И11, ПКПИЭБ-00-И14</t>
  </si>
  <si>
    <t>ОКПИЭБ-00-И2, ОКПИЭБ-00-И3, ОКПИЭБ-00-И4, ОКПИЭБ-00-М1, ОКПИЭБ-00-И6, ПКПИЭБ-00-И12, ПКПИЭБ-00-И14</t>
  </si>
  <si>
    <t>ОКПИЭБ-00-И2, ОКПИЭБ-00-И3, ОКПИЭБ-00-И4, ОКПИЭБ-00-М1, ОКПИЭБ-00-И5, ОКПИЭБ-00-И6, ОКПИЭБ-00-И8, ПКПИЭБ-00-И2, ПКПИЭБ-00-И15</t>
  </si>
  <si>
    <t>ОКПИЭБ-00-И2, ОКПИЭБ-00-И3, ОКПИЭБ-00-И4, ОКПИЭБ-00-М1, ОКПИЭБ-00-И5, ОКПИЭБ-00-И6, ПКПИЭБ-00-И2, ПКПИЭБ-00-И13, ПКПИЭБ-00-И16</t>
  </si>
  <si>
    <t>ОКПИЭБ-00-И4, ОКПИЭБ-00-М1, ОКПИЭБ-00-И6, ПКПИЭБ-00-И2, ПКПИЭБ-00-И7, ПКПИЭБ-00-И12, ПКПИЭБ-00-И13, ПКПИЭБ-00-И16</t>
  </si>
  <si>
    <t>ОКПИЭБ-00-И2, ОКПИЭБ-00-И3, ОКПИЭБ-00-И4, ОКПИЭБ-00-И6, ПКПИЭБ-00-И11, ПКПИЭБ-00-И13, ПКПИЭБ-00-И14, ПКПИЭБ-00-И16, ПКПИЭБ-00-И18</t>
  </si>
  <si>
    <t>ОКПИЭБ-00-И7</t>
  </si>
  <si>
    <t>ОКПИЭБ-00-И1, ОКПИЭБ-00-И3, ОКПИЭБ-00-Н1, ОКПИЭБ-00-И4, ОКПИЭБ-00-Н2, ОКПИЭБ-00-М1, ОКПИЭБ-00-И5, ОКПИЭБ-00-И6, ОКПИЭБ-00-Н3, ОКПИЭБ-00-Н5, ОКПИЭБ-00-И8, ПКПИЭБ-00-М1, ПКПИЭБ-00-М2, ПКПИЭБ-00-Н1, ПКПИЭБ-00-И1 - ПКПИЭБ-00-И19</t>
  </si>
  <si>
    <t>ОКПИЭБ-00-И3, ОКПИЭБ-00-И5, ОКПИЭБ-00-И7, ОКПИЭБ-00-Н3, ПКПИЭБ-00-И1, ПКПИЭБ-00-И2, ПКПИЭБ-00-И3, ПКПИЭБ-00-И5, ПКПИЭБ-00-И6, ПКПИЭБ-00-И7, ПКПИЭБ-00-И8, ПКПИЭБ-00-И11, ПКПИЭБ-00-И18, ПКПИЭБ-00-И19</t>
  </si>
  <si>
    <t>ОКПИЭБ-00-М1, ОКПИЭБ-00-Н1 - ОКПИЭБ-00-Н5, ОКПИЭБ-00-И1 - ОКПИЭБ-00-И8, ПКПИЭБ-00-М1, ПКПИЭБ-00-М2, ПКПИЭБ-00-Н1, ПКПИЭБ-00-И1 - ПКПИЭБ-00-И19</t>
  </si>
  <si>
    <t>ОКПИЭБ-00-И6, ОКПИЭБ-00-Н3, ОКПИЭБ-00-И2, ОКПИЭБ-00-И4, ПКПИЭБ-00-И19</t>
  </si>
  <si>
    <t>Ф01ПИЭБ-00</t>
  </si>
  <si>
    <t>Ф02ПИЭБ-00</t>
  </si>
  <si>
    <t>Ф03ПИЭБ-00</t>
  </si>
  <si>
    <t>Ф05ПИЭБ-00</t>
  </si>
  <si>
    <t>Ф01ПИЭБ-00/001</t>
  </si>
  <si>
    <t>Ф01ПИЭБ-00/002</t>
  </si>
  <si>
    <t>Ф01ПИЭБ-00/004</t>
  </si>
  <si>
    <t>Ф01ПИЭБ-00/005</t>
  </si>
  <si>
    <t>Ф01ПИЭБ-00/006</t>
  </si>
  <si>
    <t>Ф02ПИЭБ-00/001</t>
  </si>
  <si>
    <t>Ф02ПИЭБ-00/004</t>
  </si>
  <si>
    <t>Ф03ПИЭБ-00/001</t>
  </si>
  <si>
    <t>Ф03ПИЭБ-00/002</t>
  </si>
  <si>
    <t>Ф03ПИЭБ-00/004</t>
  </si>
  <si>
    <t>Ф04ПИЭБ-00/002</t>
  </si>
  <si>
    <t>Ф04ПИЭБ-00/003</t>
  </si>
  <si>
    <t>Ф05ПИЭБ-00/002</t>
  </si>
  <si>
    <t>Ф01ПИЭБ-00/002, Ф01ПИЭБ-00/005</t>
  </si>
  <si>
    <t>Ф01ПИЭБ-00/006, Ф02ПИЭБ-00/002</t>
  </si>
  <si>
    <t>Ф01ПИЭБ-00/002, Ф01ПИЭБ-00/004, Ф02ПИЭБ-00/003</t>
  </si>
  <si>
    <t>Ф01ПИЭБ-00/005, Ф02ПИЭБ-00/003</t>
  </si>
  <si>
    <t>Ф01ПИЭБ-00/003, Ф03ПИЭБ-00/003</t>
  </si>
  <si>
    <t>Ф01ПИЭБ-00/004, Ф03ПИЭБ-00/005</t>
  </si>
  <si>
    <t>Ф01ПИЭБ-00/003, Ф04ПИЭБ-00/001</t>
  </si>
  <si>
    <t>Ф03ПИЭБ-00/004, Ф04ПИЭБ-00/003</t>
  </si>
  <si>
    <t>Ф01ПИЭБ-00/003, Ф05ПИЭБ-00/001</t>
  </si>
  <si>
    <t>Ф04ПИЭБ-00/003, Ф05ПИЭБ-00/002</t>
  </si>
  <si>
    <t>Ф04ПИЭБ-00, Ф05ПИЭБ-00</t>
  </si>
  <si>
    <t xml:space="preserve">Ф04ПИЭБ-00, </t>
  </si>
  <si>
    <t>Ф01ПИЭБ-00, Ф02ПИЭБ-00</t>
  </si>
  <si>
    <t>Ф01ПИЭБ-00, Ф03ПИЭБ-00</t>
  </si>
  <si>
    <t>Ф01ПИЭБ-00, Ф04ПИЭБ-00</t>
  </si>
  <si>
    <t>Ф03ПИЭБ-00, Ф04ПИЭБ-00</t>
  </si>
  <si>
    <t>Ф01ПИЭБ-00, Ф05ПИЭБ-00</t>
  </si>
  <si>
    <t>Экзаменационная сессия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</si>
</sst>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6"/>
      <name val="Arial Cyr"/>
      <family val="0"/>
    </font>
    <font>
      <b/>
      <sz val="9"/>
      <name val="Times New Roman"/>
      <family val="1"/>
    </font>
    <font>
      <sz val="16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b/>
      <i/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4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vertAlign val="superscript"/>
      <sz val="10"/>
      <name val="Arial Cyr"/>
      <family val="0"/>
    </font>
    <font>
      <b/>
      <sz val="18"/>
      <name val="Times New Roman CE"/>
      <family val="1"/>
    </font>
    <font>
      <b/>
      <sz val="9"/>
      <name val="Arial Cyr"/>
      <family val="0"/>
    </font>
    <font>
      <sz val="6.5"/>
      <name val="Arial Cyr"/>
      <family val="0"/>
    </font>
    <font>
      <sz val="6"/>
      <name val="Arial Cyr"/>
      <family val="0"/>
    </font>
    <font>
      <sz val="4.5"/>
      <name val="Arial Cyr"/>
      <family val="2"/>
    </font>
    <font>
      <sz val="7"/>
      <name val="Symbol"/>
      <family val="1"/>
    </font>
    <font>
      <b/>
      <sz val="6"/>
      <name val="Arial Cyr"/>
      <family val="0"/>
    </font>
    <font>
      <b/>
      <sz val="7.5"/>
      <name val="Arial Cyr"/>
      <family val="0"/>
    </font>
    <font>
      <i/>
      <sz val="14"/>
      <name val="Arial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u val="single"/>
      <sz val="10"/>
      <color indexed="8"/>
      <name val="Arial Cyr"/>
      <family val="0"/>
    </font>
    <font>
      <b/>
      <sz val="7"/>
      <color indexed="8"/>
      <name val="Arial Cyr"/>
      <family val="0"/>
    </font>
    <font>
      <i/>
      <sz val="10"/>
      <name val="Times New Roman"/>
      <family val="1"/>
    </font>
    <font>
      <b/>
      <u val="single"/>
      <sz val="10"/>
      <name val="Arial Cyr"/>
      <family val="0"/>
    </font>
    <font>
      <u val="single"/>
      <sz val="10"/>
      <color indexed="8"/>
      <name val="Arial Cyr"/>
      <family val="0"/>
    </font>
    <font>
      <b/>
      <sz val="7"/>
      <name val="Arial Cyr"/>
      <family val="0"/>
    </font>
    <font>
      <sz val="10"/>
      <color indexed="8"/>
      <name val="Times New Roman"/>
      <family val="1"/>
    </font>
    <font>
      <b/>
      <u val="single"/>
      <sz val="8"/>
      <color indexed="8"/>
      <name val="Arial Cyr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thick"/>
      <bottom style="thin"/>
    </border>
    <border>
      <left style="medium"/>
      <right style="medium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medium"/>
      <bottom style="thin"/>
    </border>
    <border>
      <left/>
      <right/>
      <top style="thick"/>
      <bottom style="thin"/>
    </border>
    <border>
      <left style="thin"/>
      <right/>
      <top style="thick"/>
      <bottom style="thin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medium"/>
      <right style="medium"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n"/>
      <right/>
      <top style="thin"/>
      <bottom style="thick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medium"/>
      <right style="medium"/>
      <top style="thick"/>
      <bottom style="thick"/>
    </border>
    <border>
      <left/>
      <right style="thin"/>
      <top style="thick"/>
      <bottom style="thick"/>
    </border>
    <border>
      <left/>
      <right/>
      <top style="medium"/>
      <bottom style="medium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thin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7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17" fillId="0" borderId="0">
      <alignment/>
      <protection/>
    </xf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6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/>
    </xf>
    <xf numFmtId="0" fontId="16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7" fillId="0" borderId="22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9" xfId="0" applyFont="1" applyBorder="1" applyAlignment="1">
      <alignment/>
    </xf>
    <xf numFmtId="0" fontId="19" fillId="0" borderId="3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NumberFormat="1" applyFont="1" applyBorder="1" applyAlignment="1">
      <alignment wrapText="1"/>
    </xf>
    <xf numFmtId="0" fontId="22" fillId="0" borderId="0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/>
    </xf>
    <xf numFmtId="0" fontId="25" fillId="33" borderId="0" xfId="0" applyFont="1" applyFill="1" applyAlignment="1">
      <alignment/>
    </xf>
    <xf numFmtId="164" fontId="25" fillId="33" borderId="0" xfId="0" applyNumberFormat="1" applyFont="1" applyFill="1" applyAlignment="1">
      <alignment/>
    </xf>
    <xf numFmtId="164" fontId="26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/>
    </xf>
    <xf numFmtId="0" fontId="2" fillId="0" borderId="49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/>
    </xf>
    <xf numFmtId="0" fontId="16" fillId="0" borderId="5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/>
    </xf>
    <xf numFmtId="0" fontId="17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left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164" fontId="16" fillId="0" borderId="60" xfId="0" applyNumberFormat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left"/>
    </xf>
    <xf numFmtId="0" fontId="16" fillId="0" borderId="62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63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0" xfId="53" applyAlignment="1">
      <alignment horizontal="center"/>
      <protection/>
    </xf>
    <xf numFmtId="0" fontId="17" fillId="0" borderId="0" xfId="53">
      <alignment/>
      <protection/>
    </xf>
    <xf numFmtId="0" fontId="17" fillId="0" borderId="0" xfId="53" applyAlignment="1">
      <alignment horizontal="right"/>
      <protection/>
    </xf>
    <xf numFmtId="0" fontId="17" fillId="0" borderId="0" xfId="53" applyFont="1">
      <alignment/>
      <protection/>
    </xf>
    <xf numFmtId="0" fontId="17" fillId="0" borderId="0" xfId="53" applyFont="1" applyAlignment="1">
      <alignment horizontal="right"/>
      <protection/>
    </xf>
    <xf numFmtId="0" fontId="7" fillId="0" borderId="0" xfId="53" applyFont="1">
      <alignment/>
      <protection/>
    </xf>
    <xf numFmtId="0" fontId="17" fillId="0" borderId="62" xfId="53" applyBorder="1" applyAlignment="1">
      <alignment horizontal="center"/>
      <protection/>
    </xf>
    <xf numFmtId="0" fontId="17" fillId="0" borderId="62" xfId="53" applyBorder="1">
      <alignment/>
      <protection/>
    </xf>
    <xf numFmtId="0" fontId="32" fillId="0" borderId="0" xfId="53" applyFont="1">
      <alignment/>
      <protection/>
    </xf>
    <xf numFmtId="0" fontId="8" fillId="0" borderId="67" xfId="53" applyFont="1" applyBorder="1" applyAlignment="1">
      <alignment horizontal="center" vertical="center"/>
      <protection/>
    </xf>
    <xf numFmtId="0" fontId="8" fillId="0" borderId="58" xfId="53" applyFont="1" applyBorder="1" applyAlignment="1">
      <alignment horizontal="center" vertical="center" textRotation="255"/>
      <protection/>
    </xf>
    <xf numFmtId="0" fontId="8" fillId="0" borderId="68" xfId="53" applyFont="1" applyBorder="1" applyAlignment="1">
      <alignment horizontal="center" vertical="center" textRotation="90"/>
      <protection/>
    </xf>
    <xf numFmtId="0" fontId="8" fillId="0" borderId="69" xfId="53" applyFont="1" applyBorder="1" applyAlignment="1">
      <alignment horizontal="center" vertical="center" textRotation="90"/>
      <protection/>
    </xf>
    <xf numFmtId="0" fontId="8" fillId="0" borderId="70" xfId="53" applyFont="1" applyBorder="1" applyAlignment="1">
      <alignment horizontal="center" vertical="center" textRotation="90"/>
      <protection/>
    </xf>
    <xf numFmtId="0" fontId="8" fillId="0" borderId="40" xfId="53" applyFont="1" applyBorder="1" applyAlignment="1">
      <alignment horizontal="center" vertical="center"/>
      <protection/>
    </xf>
    <xf numFmtId="0" fontId="8" fillId="0" borderId="43" xfId="53" applyFont="1" applyBorder="1" applyAlignment="1">
      <alignment horizontal="center" vertical="center"/>
      <protection/>
    </xf>
    <xf numFmtId="0" fontId="8" fillId="0" borderId="42" xfId="53" applyFont="1" applyBorder="1" applyAlignment="1">
      <alignment horizontal="center" vertical="center"/>
      <protection/>
    </xf>
    <xf numFmtId="0" fontId="8" fillId="0" borderId="71" xfId="53" applyFont="1" applyBorder="1" applyAlignment="1">
      <alignment horizontal="center" vertical="center"/>
      <protection/>
    </xf>
    <xf numFmtId="0" fontId="24" fillId="0" borderId="35" xfId="53" applyFont="1" applyBorder="1" applyAlignment="1">
      <alignment horizontal="center" vertical="center"/>
      <protection/>
    </xf>
    <xf numFmtId="0" fontId="24" fillId="0" borderId="37" xfId="53" applyFont="1" applyBorder="1" applyAlignment="1">
      <alignment horizontal="center" vertical="center"/>
      <protection/>
    </xf>
    <xf numFmtId="0" fontId="24" fillId="0" borderId="39" xfId="53" applyFont="1" applyBorder="1" applyAlignment="1">
      <alignment horizontal="center" vertical="center"/>
      <protection/>
    </xf>
    <xf numFmtId="0" fontId="24" fillId="0" borderId="72" xfId="53" applyFont="1" applyBorder="1" applyAlignment="1">
      <alignment horizontal="center" vertical="center"/>
      <protection/>
    </xf>
    <xf numFmtId="0" fontId="24" fillId="0" borderId="0" xfId="53" applyFont="1" applyFill="1" applyBorder="1" applyAlignment="1">
      <alignment horizontal="center" vertical="center"/>
      <protection/>
    </xf>
    <xf numFmtId="0" fontId="24" fillId="0" borderId="13" xfId="53" applyFont="1" applyBorder="1" applyAlignment="1">
      <alignment horizontal="center" vertical="center"/>
      <protection/>
    </xf>
    <xf numFmtId="0" fontId="24" fillId="0" borderId="15" xfId="53" applyFont="1" applyBorder="1" applyAlignment="1">
      <alignment horizontal="center" vertical="center"/>
      <protection/>
    </xf>
    <xf numFmtId="0" fontId="33" fillId="0" borderId="0" xfId="53" applyFont="1" applyBorder="1" applyAlignment="1">
      <alignment textRotation="90" wrapText="1"/>
      <protection/>
    </xf>
    <xf numFmtId="0" fontId="33" fillId="0" borderId="0" xfId="53" applyFont="1" applyBorder="1" applyAlignment="1">
      <alignment textRotation="90" wrapText="1"/>
      <protection/>
    </xf>
    <xf numFmtId="0" fontId="33" fillId="0" borderId="0" xfId="53" applyFont="1" applyBorder="1" applyAlignment="1">
      <alignment horizontal="center" textRotation="90" wrapText="1"/>
      <protection/>
    </xf>
    <xf numFmtId="0" fontId="34" fillId="0" borderId="0" xfId="53" applyFont="1" applyBorder="1" applyAlignment="1">
      <alignment textRotation="90" wrapText="1"/>
      <protection/>
    </xf>
    <xf numFmtId="0" fontId="17" fillId="0" borderId="0" xfId="53" applyBorder="1" applyAlignment="1">
      <alignment horizontal="center"/>
      <protection/>
    </xf>
    <xf numFmtId="0" fontId="17" fillId="0" borderId="0" xfId="53" applyBorder="1">
      <alignment/>
      <protection/>
    </xf>
    <xf numFmtId="0" fontId="8" fillId="0" borderId="0" xfId="53" applyFont="1" applyBorder="1" applyAlignment="1">
      <alignment horizontal="center"/>
      <protection/>
    </xf>
    <xf numFmtId="0" fontId="33" fillId="0" borderId="0" xfId="53" applyFont="1">
      <alignment/>
      <protection/>
    </xf>
    <xf numFmtId="0" fontId="35" fillId="0" borderId="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33" fillId="0" borderId="0" xfId="53" applyFont="1">
      <alignment/>
      <protection/>
    </xf>
    <xf numFmtId="0" fontId="33" fillId="0" borderId="0" xfId="53" applyFont="1" applyBorder="1">
      <alignment/>
      <protection/>
    </xf>
    <xf numFmtId="0" fontId="36" fillId="0" borderId="14" xfId="53" applyFont="1" applyBorder="1">
      <alignment/>
      <protection/>
    </xf>
    <xf numFmtId="0" fontId="24" fillId="0" borderId="14" xfId="53" applyFont="1" applyBorder="1" applyAlignment="1">
      <alignment horizontal="center"/>
      <protection/>
    </xf>
    <xf numFmtId="0" fontId="36" fillId="0" borderId="14" xfId="53" applyFont="1" applyBorder="1" applyAlignment="1">
      <alignment horizontal="center"/>
      <protection/>
    </xf>
    <xf numFmtId="0" fontId="21" fillId="0" borderId="0" xfId="53" applyFont="1">
      <alignment/>
      <protection/>
    </xf>
    <xf numFmtId="16" fontId="17" fillId="0" borderId="0" xfId="53" applyNumberFormat="1">
      <alignment/>
      <protection/>
    </xf>
    <xf numFmtId="0" fontId="24" fillId="0" borderId="63" xfId="53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4" fillId="0" borderId="14" xfId="53" applyFont="1" applyFill="1" applyBorder="1" applyAlignment="1">
      <alignment horizontal="center" vertical="center"/>
      <protection/>
    </xf>
    <xf numFmtId="0" fontId="17" fillId="34" borderId="41" xfId="0" applyFont="1" applyFill="1" applyBorder="1" applyAlignment="1">
      <alignment horizontal="center" vertical="center" wrapText="1"/>
    </xf>
    <xf numFmtId="0" fontId="16" fillId="34" borderId="43" xfId="0" applyFont="1" applyFill="1" applyBorder="1" applyAlignment="1">
      <alignment horizontal="center" vertical="center"/>
    </xf>
    <xf numFmtId="0" fontId="16" fillId="34" borderId="44" xfId="0" applyFont="1" applyFill="1" applyBorder="1" applyAlignment="1">
      <alignment horizontal="center" vertical="center"/>
    </xf>
    <xf numFmtId="0" fontId="16" fillId="34" borderId="42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 wrapText="1"/>
    </xf>
    <xf numFmtId="0" fontId="17" fillId="34" borderId="40" xfId="0" applyFont="1" applyFill="1" applyBorder="1" applyAlignment="1">
      <alignment horizontal="center" vertical="center" wrapText="1"/>
    </xf>
    <xf numFmtId="0" fontId="17" fillId="34" borderId="43" xfId="0" applyFont="1" applyFill="1" applyBorder="1" applyAlignment="1">
      <alignment horizontal="center" vertical="center"/>
    </xf>
    <xf numFmtId="0" fontId="17" fillId="34" borderId="44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42" xfId="0" applyFont="1" applyFill="1" applyBorder="1" applyAlignment="1">
      <alignment horizontal="center" vertical="center"/>
    </xf>
    <xf numFmtId="0" fontId="17" fillId="34" borderId="41" xfId="0" applyFont="1" applyFill="1" applyBorder="1" applyAlignment="1">
      <alignment horizontal="center" vertical="center"/>
    </xf>
    <xf numFmtId="0" fontId="16" fillId="34" borderId="73" xfId="0" applyFont="1" applyFill="1" applyBorder="1" applyAlignment="1">
      <alignment horizontal="left" vertical="center" wrapText="1"/>
    </xf>
    <xf numFmtId="0" fontId="20" fillId="34" borderId="74" xfId="0" applyFont="1" applyFill="1" applyBorder="1" applyAlignment="1">
      <alignment horizontal="left" vertical="center" wrapText="1"/>
    </xf>
    <xf numFmtId="0" fontId="20" fillId="34" borderId="75" xfId="0" applyFont="1" applyFill="1" applyBorder="1" applyAlignment="1">
      <alignment horizontal="left" vertical="center" wrapText="1"/>
    </xf>
    <xf numFmtId="0" fontId="20" fillId="34" borderId="73" xfId="0" applyFont="1" applyFill="1" applyBorder="1" applyAlignment="1">
      <alignment horizontal="center" vertical="center" wrapText="1"/>
    </xf>
    <xf numFmtId="0" fontId="20" fillId="34" borderId="73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13" fillId="34" borderId="74" xfId="0" applyFont="1" applyFill="1" applyBorder="1" applyAlignment="1">
      <alignment horizontal="center" vertical="center" wrapText="1"/>
    </xf>
    <xf numFmtId="0" fontId="17" fillId="34" borderId="73" xfId="0" applyFont="1" applyFill="1" applyBorder="1" applyAlignment="1">
      <alignment horizontal="center" vertical="center" wrapText="1"/>
    </xf>
    <xf numFmtId="0" fontId="17" fillId="34" borderId="74" xfId="0" applyFont="1" applyFill="1" applyBorder="1" applyAlignment="1">
      <alignment horizontal="center" vertical="center" wrapText="1"/>
    </xf>
    <xf numFmtId="0" fontId="17" fillId="34" borderId="75" xfId="0" applyFont="1" applyFill="1" applyBorder="1" applyAlignment="1">
      <alignment horizontal="center" vertical="center" wrapText="1"/>
    </xf>
    <xf numFmtId="0" fontId="16" fillId="34" borderId="76" xfId="0" applyFont="1" applyFill="1" applyBorder="1" applyAlignment="1">
      <alignment horizontal="center" vertical="center"/>
    </xf>
    <xf numFmtId="0" fontId="16" fillId="34" borderId="77" xfId="0" applyFont="1" applyFill="1" applyBorder="1" applyAlignment="1">
      <alignment horizontal="center" vertical="center"/>
    </xf>
    <xf numFmtId="0" fontId="16" fillId="34" borderId="74" xfId="0" applyFont="1" applyFill="1" applyBorder="1" applyAlignment="1">
      <alignment horizontal="center" vertical="center"/>
    </xf>
    <xf numFmtId="0" fontId="16" fillId="34" borderId="75" xfId="0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horizontal="center" vertical="center" wrapText="1"/>
    </xf>
    <xf numFmtId="0" fontId="14" fillId="34" borderId="41" xfId="0" applyFont="1" applyFill="1" applyBorder="1" applyAlignment="1">
      <alignment horizontal="left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5" fillId="34" borderId="43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15" fillId="34" borderId="42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6" fillId="34" borderId="41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left" vertical="center" wrapText="1"/>
    </xf>
    <xf numFmtId="0" fontId="20" fillId="34" borderId="78" xfId="0" applyFont="1" applyFill="1" applyBorder="1" applyAlignment="1">
      <alignment horizontal="left" vertical="center" wrapText="1"/>
    </xf>
    <xf numFmtId="0" fontId="20" fillId="34" borderId="41" xfId="0" applyFont="1" applyFill="1" applyBorder="1" applyAlignment="1">
      <alignment horizontal="center" vertical="center" wrapText="1"/>
    </xf>
    <xf numFmtId="0" fontId="20" fillId="34" borderId="40" xfId="0" applyFont="1" applyFill="1" applyBorder="1" applyAlignment="1">
      <alignment horizontal="left" vertical="center" wrapText="1"/>
    </xf>
    <xf numFmtId="0" fontId="16" fillId="34" borderId="40" xfId="0" applyFont="1" applyFill="1" applyBorder="1" applyAlignment="1">
      <alignment horizontal="center" vertical="center"/>
    </xf>
    <xf numFmtId="0" fontId="20" fillId="34" borderId="44" xfId="0" applyFont="1" applyFill="1" applyBorder="1" applyAlignment="1">
      <alignment horizontal="left" vertical="center" wrapText="1"/>
    </xf>
    <xf numFmtId="0" fontId="20" fillId="34" borderId="43" xfId="0" applyFont="1" applyFill="1" applyBorder="1" applyAlignment="1">
      <alignment horizontal="left" vertical="center" wrapText="1"/>
    </xf>
    <xf numFmtId="0" fontId="20" fillId="34" borderId="41" xfId="0" applyFont="1" applyFill="1" applyBorder="1" applyAlignment="1">
      <alignment horizontal="left" vertical="center" wrapText="1"/>
    </xf>
    <xf numFmtId="0" fontId="17" fillId="35" borderId="40" xfId="0" applyFont="1" applyFill="1" applyBorder="1" applyAlignment="1">
      <alignment horizontal="center" vertical="center" wrapText="1"/>
    </xf>
    <xf numFmtId="0" fontId="17" fillId="35" borderId="41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16" fillId="35" borderId="44" xfId="0" applyFont="1" applyFill="1" applyBorder="1" applyAlignment="1">
      <alignment horizontal="center" vertical="center"/>
    </xf>
    <xf numFmtId="0" fontId="16" fillId="35" borderId="42" xfId="0" applyFont="1" applyFill="1" applyBorder="1" applyAlignment="1">
      <alignment horizontal="center" vertical="center"/>
    </xf>
    <xf numFmtId="0" fontId="16" fillId="35" borderId="41" xfId="0" applyFont="1" applyFill="1" applyBorder="1" applyAlignment="1">
      <alignment horizontal="center" vertical="center"/>
    </xf>
    <xf numFmtId="0" fontId="17" fillId="35" borderId="41" xfId="0" applyFont="1" applyFill="1" applyBorder="1" applyAlignment="1">
      <alignment/>
    </xf>
    <xf numFmtId="0" fontId="23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left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4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/>
    </xf>
    <xf numFmtId="0" fontId="20" fillId="35" borderId="42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/>
    </xf>
    <xf numFmtId="164" fontId="25" fillId="33" borderId="0" xfId="0" applyNumberFormat="1" applyFont="1" applyFill="1" applyBorder="1" applyAlignment="1">
      <alignment/>
    </xf>
    <xf numFmtId="0" fontId="25" fillId="33" borderId="0" xfId="0" applyFont="1" applyFill="1" applyBorder="1" applyAlignment="1">
      <alignment horizontal="left"/>
    </xf>
    <xf numFmtId="0" fontId="24" fillId="0" borderId="39" xfId="53" applyFont="1" applyFill="1" applyBorder="1" applyAlignment="1">
      <alignment horizontal="center" vertical="center"/>
      <protection/>
    </xf>
    <xf numFmtId="0" fontId="0" fillId="36" borderId="0" xfId="0" applyFill="1" applyBorder="1" applyAlignment="1">
      <alignment/>
    </xf>
    <xf numFmtId="0" fontId="12" fillId="36" borderId="0" xfId="0" applyFont="1" applyFill="1" applyBorder="1" applyAlignment="1">
      <alignment horizontal="left" vertical="center" wrapText="1"/>
    </xf>
    <xf numFmtId="0" fontId="15" fillId="36" borderId="43" xfId="0" applyFont="1" applyFill="1" applyBorder="1" applyAlignment="1">
      <alignment horizontal="center" vertical="center"/>
    </xf>
    <xf numFmtId="0" fontId="17" fillId="36" borderId="62" xfId="0" applyFont="1" applyFill="1" applyBorder="1" applyAlignment="1">
      <alignment horizontal="center" vertical="center"/>
    </xf>
    <xf numFmtId="0" fontId="17" fillId="36" borderId="29" xfId="0" applyFont="1" applyFill="1" applyBorder="1" applyAlignment="1">
      <alignment horizontal="center" vertical="center"/>
    </xf>
    <xf numFmtId="0" fontId="17" fillId="36" borderId="79" xfId="0" applyFont="1" applyFill="1" applyBorder="1" applyAlignment="1">
      <alignment horizontal="center" vertical="center"/>
    </xf>
    <xf numFmtId="0" fontId="17" fillId="36" borderId="80" xfId="0" applyFont="1" applyFill="1" applyBorder="1" applyAlignment="1">
      <alignment horizontal="center" vertical="center"/>
    </xf>
    <xf numFmtId="0" fontId="17" fillId="36" borderId="81" xfId="0" applyFont="1" applyFill="1" applyBorder="1" applyAlignment="1">
      <alignment horizontal="center" vertical="center"/>
    </xf>
    <xf numFmtId="0" fontId="16" fillId="36" borderId="76" xfId="0" applyFont="1" applyFill="1" applyBorder="1" applyAlignment="1">
      <alignment horizontal="center" vertical="center"/>
    </xf>
    <xf numFmtId="0" fontId="17" fillId="36" borderId="72" xfId="0" applyFont="1" applyFill="1" applyBorder="1" applyAlignment="1">
      <alignment horizontal="center" vertical="center"/>
    </xf>
    <xf numFmtId="0" fontId="20" fillId="36" borderId="73" xfId="0" applyFont="1" applyFill="1" applyBorder="1" applyAlignment="1">
      <alignment horizontal="center" vertical="center" wrapText="1"/>
    </xf>
    <xf numFmtId="0" fontId="17" fillId="36" borderId="71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left" vertical="center" wrapText="1"/>
    </xf>
    <xf numFmtId="0" fontId="17" fillId="36" borderId="78" xfId="0" applyFont="1" applyFill="1" applyBorder="1" applyAlignment="1">
      <alignment horizontal="center" vertical="center" wrapText="1"/>
    </xf>
    <xf numFmtId="0" fontId="20" fillId="36" borderId="78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 wrapText="1"/>
    </xf>
    <xf numFmtId="0" fontId="17" fillId="36" borderId="43" xfId="0" applyFont="1" applyFill="1" applyBorder="1" applyAlignment="1">
      <alignment horizontal="center" vertical="center"/>
    </xf>
    <xf numFmtId="0" fontId="20" fillId="36" borderId="43" xfId="0" applyFont="1" applyFill="1" applyBorder="1" applyAlignment="1">
      <alignment horizontal="left" vertical="center" wrapText="1"/>
    </xf>
    <xf numFmtId="0" fontId="16" fillId="36" borderId="10" xfId="0" applyFont="1" applyFill="1" applyBorder="1" applyAlignment="1">
      <alignment horizontal="center" vertical="center"/>
    </xf>
    <xf numFmtId="0" fontId="16" fillId="36" borderId="59" xfId="0" applyFont="1" applyFill="1" applyBorder="1" applyAlignment="1">
      <alignment horizontal="center" vertical="center"/>
    </xf>
    <xf numFmtId="0" fontId="16" fillId="36" borderId="50" xfId="0" applyFont="1" applyFill="1" applyBorder="1" applyAlignment="1">
      <alignment horizontal="center" vertical="center"/>
    </xf>
    <xf numFmtId="0" fontId="20" fillId="36" borderId="42" xfId="0" applyFont="1" applyFill="1" applyBorder="1" applyAlignment="1">
      <alignment horizontal="center" vertical="center"/>
    </xf>
    <xf numFmtId="0" fontId="17" fillId="36" borderId="82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24" fillId="0" borderId="83" xfId="53" applyFont="1" applyBorder="1" applyAlignment="1">
      <alignment horizontal="center" vertical="center"/>
      <protection/>
    </xf>
    <xf numFmtId="0" fontId="24" fillId="0" borderId="84" xfId="53" applyFont="1" applyBorder="1" applyAlignment="1">
      <alignment horizontal="center" vertical="center"/>
      <protection/>
    </xf>
    <xf numFmtId="0" fontId="24" fillId="0" borderId="85" xfId="53" applyFont="1" applyBorder="1" applyAlignment="1">
      <alignment horizontal="center" vertical="center"/>
      <protection/>
    </xf>
    <xf numFmtId="0" fontId="24" fillId="0" borderId="86" xfId="53" applyFont="1" applyBorder="1" applyAlignment="1">
      <alignment horizontal="center" vertical="center"/>
      <protection/>
    </xf>
    <xf numFmtId="0" fontId="24" fillId="0" borderId="57" xfId="53" applyFont="1" applyBorder="1" applyAlignment="1">
      <alignment horizontal="center" vertical="center"/>
      <protection/>
    </xf>
    <xf numFmtId="0" fontId="24" fillId="0" borderId="87" xfId="53" applyFont="1" applyBorder="1" applyAlignment="1">
      <alignment horizontal="center" vertical="center"/>
      <protection/>
    </xf>
    <xf numFmtId="0" fontId="24" fillId="0" borderId="84" xfId="53" applyFont="1" applyFill="1" applyBorder="1" applyAlignment="1">
      <alignment horizontal="center" vertical="center"/>
      <protection/>
    </xf>
    <xf numFmtId="0" fontId="24" fillId="0" borderId="86" xfId="53" applyFont="1" applyFill="1" applyBorder="1" applyAlignment="1">
      <alignment horizontal="center" vertical="center"/>
      <protection/>
    </xf>
    <xf numFmtId="0" fontId="24" fillId="0" borderId="57" xfId="53" applyFont="1" applyFill="1" applyBorder="1" applyAlignment="1">
      <alignment horizontal="center" vertical="center"/>
      <protection/>
    </xf>
    <xf numFmtId="0" fontId="24" fillId="0" borderId="46" xfId="53" applyFont="1" applyFill="1" applyBorder="1" applyAlignment="1">
      <alignment horizontal="center" vertical="center"/>
      <protection/>
    </xf>
    <xf numFmtId="0" fontId="19" fillId="0" borderId="16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 wrapText="1"/>
    </xf>
    <xf numFmtId="0" fontId="2" fillId="0" borderId="0" xfId="53" applyFont="1">
      <alignment/>
      <protection/>
    </xf>
    <xf numFmtId="0" fontId="2" fillId="0" borderId="88" xfId="53" applyFont="1" applyBorder="1" applyAlignment="1">
      <alignment horizontal="center"/>
      <protection/>
    </xf>
    <xf numFmtId="0" fontId="17" fillId="0" borderId="88" xfId="53" applyBorder="1" applyAlignment="1">
      <alignment horizontal="center"/>
      <protection/>
    </xf>
    <xf numFmtId="0" fontId="4" fillId="0" borderId="67" xfId="53" applyFont="1" applyBorder="1" applyAlignment="1">
      <alignment horizontal="center" vertical="center" wrapText="1"/>
      <protection/>
    </xf>
    <xf numFmtId="0" fontId="45" fillId="0" borderId="26" xfId="53" applyFont="1" applyBorder="1" applyAlignment="1">
      <alignment horizontal="center" vertical="center" wrapText="1"/>
      <protection/>
    </xf>
    <xf numFmtId="0" fontId="16" fillId="0" borderId="65" xfId="53" applyFont="1" applyBorder="1" applyAlignment="1">
      <alignment horizontal="center" vertical="center" wrapText="1"/>
      <protection/>
    </xf>
    <xf numFmtId="0" fontId="16" fillId="0" borderId="89" xfId="53" applyFont="1" applyBorder="1" applyAlignment="1">
      <alignment horizontal="center" vertical="center" wrapText="1"/>
      <protection/>
    </xf>
    <xf numFmtId="0" fontId="13" fillId="0" borderId="40" xfId="53" applyFont="1" applyFill="1" applyBorder="1" applyAlignment="1">
      <alignment horizontal="center" vertical="center" wrapText="1"/>
      <protection/>
    </xf>
    <xf numFmtId="0" fontId="14" fillId="0" borderId="41" xfId="53" applyFont="1" applyFill="1" applyBorder="1" applyAlignment="1">
      <alignment horizontal="left" vertical="center" wrapText="1"/>
      <protection/>
    </xf>
    <xf numFmtId="0" fontId="46" fillId="0" borderId="41" xfId="53" applyFont="1" applyFill="1" applyBorder="1" applyAlignment="1">
      <alignment horizontal="center" vertical="center" wrapText="1"/>
      <protection/>
    </xf>
    <xf numFmtId="0" fontId="46" fillId="0" borderId="45" xfId="53" applyFont="1" applyFill="1" applyBorder="1" applyAlignment="1">
      <alignment horizontal="center" vertical="center" wrapText="1"/>
      <protection/>
    </xf>
    <xf numFmtId="0" fontId="47" fillId="0" borderId="90" xfId="53" applyFont="1" applyFill="1" applyBorder="1" applyAlignment="1">
      <alignment horizontal="center" vertical="center" wrapText="1"/>
      <protection/>
    </xf>
    <xf numFmtId="0" fontId="16" fillId="0" borderId="26" xfId="53" applyFont="1" applyBorder="1" applyAlignment="1">
      <alignment horizontal="center" vertical="center" wrapText="1"/>
      <protection/>
    </xf>
    <xf numFmtId="0" fontId="46" fillId="0" borderId="91" xfId="53" applyFont="1" applyFill="1" applyBorder="1" applyAlignment="1">
      <alignment horizontal="center" vertical="center" wrapText="1"/>
      <protection/>
    </xf>
    <xf numFmtId="0" fontId="46" fillId="0" borderId="51" xfId="53" applyFont="1" applyFill="1" applyBorder="1" applyAlignment="1">
      <alignment horizontal="center" vertical="center" wrapText="1"/>
      <protection/>
    </xf>
    <xf numFmtId="0" fontId="47" fillId="0" borderId="11" xfId="53" applyFont="1" applyFill="1" applyBorder="1" applyAlignment="1">
      <alignment horizontal="center" vertical="center" wrapText="1"/>
      <protection/>
    </xf>
    <xf numFmtId="0" fontId="16" fillId="0" borderId="14" xfId="53" applyFont="1" applyBorder="1" applyAlignment="1">
      <alignment horizontal="center" vertical="center" wrapText="1"/>
      <protection/>
    </xf>
    <xf numFmtId="0" fontId="46" fillId="0" borderId="12" xfId="53" applyFont="1" applyFill="1" applyBorder="1" applyAlignment="1">
      <alignment horizontal="center" vertical="center" wrapText="1"/>
      <protection/>
    </xf>
    <xf numFmtId="0" fontId="46" fillId="0" borderId="52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48" fillId="0" borderId="10" xfId="53" applyFont="1" applyFill="1" applyBorder="1" applyAlignment="1">
      <alignment horizontal="left" vertical="center" wrapText="1"/>
      <protection/>
    </xf>
    <xf numFmtId="0" fontId="46" fillId="0" borderId="10" xfId="53" applyFont="1" applyFill="1" applyBorder="1" applyAlignment="1">
      <alignment horizontal="center" vertical="center" wrapText="1"/>
      <protection/>
    </xf>
    <xf numFmtId="0" fontId="46" fillId="0" borderId="92" xfId="53" applyFont="1" applyFill="1" applyBorder="1" applyAlignment="1">
      <alignment horizontal="center" vertical="center" wrapText="1"/>
      <protection/>
    </xf>
    <xf numFmtId="0" fontId="47" fillId="0" borderId="35" xfId="53" applyFont="1" applyFill="1" applyBorder="1" applyAlignment="1">
      <alignment horizontal="center" vertical="center" wrapText="1"/>
      <protection/>
    </xf>
    <xf numFmtId="0" fontId="46" fillId="0" borderId="36" xfId="53" applyFont="1" applyFill="1" applyBorder="1" applyAlignment="1">
      <alignment horizontal="center" vertical="center" wrapText="1"/>
      <protection/>
    </xf>
    <xf numFmtId="0" fontId="46" fillId="0" borderId="55" xfId="53" applyFont="1" applyFill="1" applyBorder="1" applyAlignment="1">
      <alignment horizontal="center" vertical="center" wrapText="1"/>
      <protection/>
    </xf>
    <xf numFmtId="0" fontId="49" fillId="0" borderId="12" xfId="53" applyFont="1" applyFill="1" applyBorder="1" applyAlignment="1">
      <alignment horizontal="center" vertical="center" wrapText="1"/>
      <protection/>
    </xf>
    <xf numFmtId="0" fontId="49" fillId="0" borderId="52" xfId="53" applyFont="1" applyFill="1" applyBorder="1" applyAlignment="1">
      <alignment horizontal="center" vertical="center" wrapText="1"/>
      <protection/>
    </xf>
    <xf numFmtId="0" fontId="50" fillId="0" borderId="16" xfId="53" applyFont="1" applyFill="1" applyBorder="1" applyAlignment="1">
      <alignment horizontal="center" vertical="center" wrapText="1"/>
      <protection/>
    </xf>
    <xf numFmtId="0" fontId="50" fillId="0" borderId="54" xfId="53" applyFont="1" applyFill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left" vertical="center" wrapText="1"/>
      <protection/>
    </xf>
    <xf numFmtId="0" fontId="48" fillId="0" borderId="40" xfId="53" applyFont="1" applyFill="1" applyBorder="1" applyAlignment="1">
      <alignment horizontal="left" vertical="center" wrapText="1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0" fontId="16" fillId="0" borderId="12" xfId="53" applyFont="1" applyFill="1" applyBorder="1" applyAlignment="1">
      <alignment horizontal="left" vertical="center" wrapText="1"/>
      <protection/>
    </xf>
    <xf numFmtId="0" fontId="16" fillId="0" borderId="47" xfId="53" applyFont="1" applyBorder="1" applyAlignment="1">
      <alignment horizontal="center" vertical="center" wrapText="1"/>
      <protection/>
    </xf>
    <xf numFmtId="0" fontId="49" fillId="0" borderId="41" xfId="53" applyFont="1" applyFill="1" applyBorder="1" applyAlignment="1">
      <alignment horizontal="center" vertical="center" wrapText="1"/>
      <protection/>
    </xf>
    <xf numFmtId="0" fontId="49" fillId="0" borderId="45" xfId="53" applyFont="1" applyFill="1" applyBorder="1" applyAlignment="1">
      <alignment horizontal="center" vertical="center" wrapText="1"/>
      <protection/>
    </xf>
    <xf numFmtId="0" fontId="51" fillId="0" borderId="35" xfId="53" applyFont="1" applyFill="1" applyBorder="1" applyAlignment="1">
      <alignment horizontal="center" vertical="center" wrapText="1"/>
      <protection/>
    </xf>
    <xf numFmtId="0" fontId="49" fillId="0" borderId="36" xfId="53" applyFont="1" applyFill="1" applyBorder="1" applyAlignment="1">
      <alignment horizontal="center" vertical="center" wrapText="1"/>
      <protection/>
    </xf>
    <xf numFmtId="0" fontId="49" fillId="0" borderId="55" xfId="53" applyFont="1" applyFill="1" applyBorder="1" applyAlignment="1">
      <alignment horizontal="center" vertical="center" wrapText="1"/>
      <protection/>
    </xf>
    <xf numFmtId="0" fontId="49" fillId="0" borderId="16" xfId="53" applyFont="1" applyFill="1" applyBorder="1" applyAlignment="1">
      <alignment horizontal="center" vertical="center" wrapText="1"/>
      <protection/>
    </xf>
    <xf numFmtId="0" fontId="49" fillId="0" borderId="54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49" fillId="0" borderId="44" xfId="53" applyFont="1" applyFill="1" applyBorder="1" applyAlignment="1">
      <alignment horizontal="center" vertical="center" wrapText="1"/>
      <protection/>
    </xf>
    <xf numFmtId="0" fontId="49" fillId="0" borderId="91" xfId="53" applyFont="1" applyFill="1" applyBorder="1" applyAlignment="1">
      <alignment horizontal="center" vertical="center" wrapText="1"/>
      <protection/>
    </xf>
    <xf numFmtId="0" fontId="49" fillId="0" borderId="51" xfId="53" applyFont="1" applyFill="1" applyBorder="1" applyAlignment="1">
      <alignment horizontal="center" vertical="center" wrapText="1"/>
      <protection/>
    </xf>
    <xf numFmtId="0" fontId="16" fillId="0" borderId="36" xfId="53" applyFont="1" applyFill="1" applyBorder="1" applyAlignment="1">
      <alignment horizontal="left" vertical="center" wrapText="1"/>
      <protection/>
    </xf>
    <xf numFmtId="0" fontId="16" fillId="0" borderId="26" xfId="53" applyFont="1" applyBorder="1" applyAlignment="1">
      <alignment horizontal="center" vertical="center"/>
      <protection/>
    </xf>
    <xf numFmtId="0" fontId="52" fillId="0" borderId="12" xfId="53" applyFont="1" applyFill="1" applyBorder="1" applyAlignment="1">
      <alignment horizontal="center" vertical="center" wrapText="1"/>
      <protection/>
    </xf>
    <xf numFmtId="0" fontId="46" fillId="0" borderId="43" xfId="53" applyFont="1" applyFill="1" applyBorder="1" applyAlignment="1">
      <alignment horizontal="center" vertical="center" wrapText="1"/>
      <protection/>
    </xf>
    <xf numFmtId="0" fontId="51" fillId="0" borderId="11" xfId="53" applyFont="1" applyFill="1" applyBorder="1" applyAlignment="1">
      <alignment horizontal="center" vertical="center" wrapText="1"/>
      <protection/>
    </xf>
    <xf numFmtId="0" fontId="46" fillId="0" borderId="29" xfId="53" applyFont="1" applyFill="1" applyBorder="1" applyAlignment="1">
      <alignment horizontal="center" vertical="center" wrapText="1"/>
      <protection/>
    </xf>
    <xf numFmtId="0" fontId="52" fillId="0" borderId="36" xfId="53" applyFont="1" applyFill="1" applyBorder="1" applyAlignment="1">
      <alignment horizontal="center" vertical="center" wrapText="1"/>
      <protection/>
    </xf>
    <xf numFmtId="0" fontId="16" fillId="0" borderId="16" xfId="53" applyFont="1" applyFill="1" applyBorder="1" applyAlignment="1">
      <alignment horizontal="left" vertical="center" wrapText="1"/>
      <protection/>
    </xf>
    <xf numFmtId="0" fontId="48" fillId="0" borderId="41" xfId="53" applyFont="1" applyFill="1" applyBorder="1" applyAlignment="1">
      <alignment horizontal="left" vertical="center" wrapText="1"/>
      <protection/>
    </xf>
    <xf numFmtId="0" fontId="16" fillId="0" borderId="44" xfId="53" applyFont="1" applyBorder="1" applyAlignment="1">
      <alignment horizontal="center" vertical="center" wrapText="1"/>
      <protection/>
    </xf>
    <xf numFmtId="0" fontId="22" fillId="0" borderId="35" xfId="53" applyFont="1" applyFill="1" applyBorder="1" applyAlignment="1">
      <alignment horizontal="center" vertical="center" wrapText="1"/>
      <protection/>
    </xf>
    <xf numFmtId="0" fontId="53" fillId="0" borderId="16" xfId="53" applyFont="1" applyFill="1" applyBorder="1" applyAlignment="1">
      <alignment horizontal="center" vertical="center" wrapText="1"/>
      <protection/>
    </xf>
    <xf numFmtId="0" fontId="53" fillId="0" borderId="54" xfId="53" applyFont="1" applyFill="1" applyBorder="1" applyAlignment="1">
      <alignment horizontal="center" vertical="center" wrapText="1"/>
      <protection/>
    </xf>
    <xf numFmtId="0" fontId="16" fillId="0" borderId="15" xfId="53" applyFont="1" applyBorder="1" applyAlignment="1">
      <alignment horizontal="center" vertical="center" wrapText="1"/>
      <protection/>
    </xf>
    <xf numFmtId="0" fontId="22" fillId="0" borderId="93" xfId="53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/>
      <protection/>
    </xf>
    <xf numFmtId="0" fontId="17" fillId="0" borderId="0" xfId="53" applyAlignment="1">
      <alignment/>
      <protection/>
    </xf>
    <xf numFmtId="0" fontId="4" fillId="0" borderId="0" xfId="53" applyFont="1" applyBorder="1" applyAlignment="1">
      <alignment wrapText="1"/>
      <protection/>
    </xf>
    <xf numFmtId="0" fontId="22" fillId="0" borderId="0" xfId="53" applyFont="1" applyFill="1" applyBorder="1" applyAlignment="1">
      <alignment horizontal="justify" vertical="top" wrapText="1"/>
      <protection/>
    </xf>
    <xf numFmtId="0" fontId="4" fillId="0" borderId="0" xfId="53" applyFont="1" applyFill="1" applyBorder="1" applyAlignment="1">
      <alignment wrapText="1"/>
      <protection/>
    </xf>
    <xf numFmtId="0" fontId="54" fillId="0" borderId="0" xfId="53" applyFont="1" applyFill="1" applyBorder="1" applyAlignment="1">
      <alignment horizontal="justify" vertical="top" wrapText="1"/>
      <protection/>
    </xf>
    <xf numFmtId="0" fontId="54" fillId="0" borderId="0" xfId="53" applyFont="1" applyFill="1" applyBorder="1" applyAlignment="1">
      <alignment wrapText="1"/>
      <protection/>
    </xf>
    <xf numFmtId="0" fontId="25" fillId="33" borderId="0" xfId="53" applyFont="1" applyFill="1">
      <alignment/>
      <protection/>
    </xf>
    <xf numFmtId="0" fontId="25" fillId="33" borderId="0" xfId="53" applyFont="1" applyFill="1" applyAlignment="1">
      <alignment horizontal="center"/>
      <protection/>
    </xf>
    <xf numFmtId="0" fontId="55" fillId="0" borderId="0" xfId="53" applyFont="1" applyFill="1" applyBorder="1" applyAlignment="1">
      <alignment horizontal="right" wrapText="1"/>
      <protection/>
    </xf>
    <xf numFmtId="0" fontId="11" fillId="0" borderId="0" xfId="53" applyFont="1">
      <alignment/>
      <protection/>
    </xf>
    <xf numFmtId="0" fontId="56" fillId="33" borderId="0" xfId="53" applyFont="1" applyFill="1">
      <alignment/>
      <protection/>
    </xf>
    <xf numFmtId="0" fontId="4" fillId="0" borderId="0" xfId="53" applyFont="1" applyFill="1" applyBorder="1" applyAlignment="1">
      <alignment horizontal="justify" vertical="top" wrapText="1"/>
      <protection/>
    </xf>
    <xf numFmtId="0" fontId="22" fillId="0" borderId="0" xfId="53" applyFont="1" applyFill="1" applyBorder="1" applyAlignment="1">
      <alignment horizontal="right" wrapText="1"/>
      <protection/>
    </xf>
    <xf numFmtId="0" fontId="22" fillId="0" borderId="0" xfId="53" applyFont="1" applyFill="1" applyBorder="1">
      <alignment/>
      <protection/>
    </xf>
    <xf numFmtId="0" fontId="22" fillId="33" borderId="0" xfId="53" applyFont="1" applyFill="1" applyBorder="1">
      <alignment/>
      <protection/>
    </xf>
    <xf numFmtId="0" fontId="56" fillId="33" borderId="0" xfId="53" applyFont="1" applyFill="1" applyBorder="1">
      <alignment/>
      <protection/>
    </xf>
    <xf numFmtId="0" fontId="26" fillId="33" borderId="0" xfId="53" applyFont="1" applyFill="1" applyBorder="1">
      <alignment/>
      <protection/>
    </xf>
    <xf numFmtId="0" fontId="16" fillId="0" borderId="19" xfId="53" applyFont="1" applyBorder="1" applyAlignment="1">
      <alignment horizontal="center" vertical="center" wrapText="1"/>
      <protection/>
    </xf>
    <xf numFmtId="0" fontId="46" fillId="0" borderId="16" xfId="53" applyFont="1" applyFill="1" applyBorder="1" applyAlignment="1">
      <alignment horizontal="center" vertical="center" wrapText="1"/>
      <protection/>
    </xf>
    <xf numFmtId="0" fontId="46" fillId="0" borderId="54" xfId="53" applyFont="1" applyFill="1" applyBorder="1" applyAlignment="1">
      <alignment horizontal="center" vertical="center" wrapText="1"/>
      <protection/>
    </xf>
    <xf numFmtId="0" fontId="16" fillId="0" borderId="14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19" xfId="53" applyFont="1" applyBorder="1" applyAlignment="1">
      <alignment horizontal="center" vertical="center"/>
      <protection/>
    </xf>
    <xf numFmtId="0" fontId="16" fillId="0" borderId="38" xfId="53" applyFont="1" applyBorder="1" applyAlignment="1">
      <alignment horizontal="center" vertical="center" wrapText="1"/>
      <protection/>
    </xf>
    <xf numFmtId="0" fontId="16" fillId="0" borderId="18" xfId="53" applyFont="1" applyBorder="1" applyAlignment="1">
      <alignment horizontal="center" vertical="center" wrapText="1"/>
      <protection/>
    </xf>
    <xf numFmtId="0" fontId="16" fillId="0" borderId="63" xfId="0" applyFont="1" applyFill="1" applyBorder="1" applyAlignment="1">
      <alignment horizontal="left" vertical="center" wrapText="1"/>
    </xf>
    <xf numFmtId="0" fontId="88" fillId="0" borderId="14" xfId="0" applyFont="1" applyBorder="1" applyAlignment="1">
      <alignment horizontal="center" vertical="center" wrapText="1"/>
    </xf>
    <xf numFmtId="0" fontId="88" fillId="0" borderId="47" xfId="0" applyFont="1" applyBorder="1" applyAlignment="1">
      <alignment horizontal="center" vertical="center" wrapText="1"/>
    </xf>
    <xf numFmtId="0" fontId="88" fillId="0" borderId="64" xfId="0" applyFont="1" applyBorder="1" applyAlignment="1">
      <alignment horizontal="center" vertical="center" wrapText="1"/>
    </xf>
    <xf numFmtId="0" fontId="16" fillId="0" borderId="16" xfId="53" applyFont="1" applyFill="1" applyBorder="1" applyAlignment="1">
      <alignment horizontal="center" vertical="center" wrapText="1"/>
      <protection/>
    </xf>
    <xf numFmtId="0" fontId="52" fillId="0" borderId="16" xfId="53" applyFont="1" applyFill="1" applyBorder="1" applyAlignment="1">
      <alignment horizontal="center" vertical="center" wrapText="1"/>
      <protection/>
    </xf>
    <xf numFmtId="0" fontId="88" fillId="0" borderId="52" xfId="0" applyFont="1" applyBorder="1" applyAlignment="1">
      <alignment horizontal="center" vertical="center" wrapText="1"/>
    </xf>
    <xf numFmtId="0" fontId="31" fillId="0" borderId="13" xfId="53" applyFont="1" applyBorder="1" applyAlignment="1">
      <alignment horizontal="center"/>
      <protection/>
    </xf>
    <xf numFmtId="0" fontId="31" fillId="0" borderId="14" xfId="53" applyFont="1" applyBorder="1" applyAlignment="1">
      <alignment horizontal="center"/>
      <protection/>
    </xf>
    <xf numFmtId="0" fontId="8" fillId="0" borderId="14" xfId="53" applyFont="1" applyBorder="1" applyAlignment="1">
      <alignment horizontal="center"/>
      <protection/>
    </xf>
    <xf numFmtId="0" fontId="8" fillId="0" borderId="52" xfId="53" applyFont="1" applyBorder="1" applyAlignment="1">
      <alignment horizontal="center"/>
      <protection/>
    </xf>
    <xf numFmtId="12" fontId="21" fillId="0" borderId="0" xfId="53" applyNumberFormat="1" applyFont="1" applyFill="1" applyAlignment="1">
      <alignment horizontal="center"/>
      <protection/>
    </xf>
    <xf numFmtId="0" fontId="2" fillId="0" borderId="46" xfId="53" applyFont="1" applyBorder="1" applyAlignment="1">
      <alignment horizontal="center"/>
      <protection/>
    </xf>
    <xf numFmtId="0" fontId="2" fillId="0" borderId="47" xfId="53" applyFont="1" applyBorder="1" applyAlignment="1">
      <alignment horizontal="center"/>
      <protection/>
    </xf>
    <xf numFmtId="0" fontId="8" fillId="0" borderId="47" xfId="53" applyFont="1" applyBorder="1" applyAlignment="1">
      <alignment horizontal="center"/>
      <protection/>
    </xf>
    <xf numFmtId="0" fontId="8" fillId="0" borderId="63" xfId="53" applyFont="1" applyBorder="1" applyAlignment="1">
      <alignment horizontal="center"/>
      <protection/>
    </xf>
    <xf numFmtId="0" fontId="8" fillId="0" borderId="94" xfId="53" applyFont="1" applyBorder="1" applyAlignment="1">
      <alignment horizontal="center"/>
      <protection/>
    </xf>
    <xf numFmtId="0" fontId="8" fillId="0" borderId="64" xfId="53" applyFont="1" applyBorder="1" applyAlignment="1">
      <alignment horizontal="center"/>
      <protection/>
    </xf>
    <xf numFmtId="0" fontId="8" fillId="0" borderId="14" xfId="53" applyNumberFormat="1" applyFont="1" applyBorder="1" applyAlignment="1">
      <alignment horizontal="center"/>
      <protection/>
    </xf>
    <xf numFmtId="0" fontId="31" fillId="0" borderId="0" xfId="53" applyFont="1" applyAlignment="1">
      <alignment horizontal="center"/>
      <protection/>
    </xf>
    <xf numFmtId="0" fontId="2" fillId="0" borderId="95" xfId="53" applyFont="1" applyBorder="1" applyAlignment="1">
      <alignment horizontal="center" textRotation="90"/>
      <protection/>
    </xf>
    <xf numFmtId="0" fontId="2" fillId="0" borderId="26" xfId="53" applyFont="1" applyBorder="1" applyAlignment="1">
      <alignment horizontal="center" textRotation="90"/>
      <protection/>
    </xf>
    <xf numFmtId="0" fontId="2" fillId="0" borderId="13" xfId="53" applyFont="1" applyBorder="1" applyAlignment="1">
      <alignment horizontal="center" textRotation="90"/>
      <protection/>
    </xf>
    <xf numFmtId="0" fontId="2" fillId="0" borderId="14" xfId="53" applyFont="1" applyBorder="1" applyAlignment="1">
      <alignment horizontal="center" textRotation="90"/>
      <protection/>
    </xf>
    <xf numFmtId="0" fontId="24" fillId="0" borderId="26" xfId="53" applyFont="1" applyBorder="1" applyAlignment="1">
      <alignment textRotation="90" wrapText="1"/>
      <protection/>
    </xf>
    <xf numFmtId="0" fontId="24" fillId="0" borderId="14" xfId="53" applyFont="1" applyBorder="1" applyAlignment="1">
      <alignment textRotation="90" wrapText="1"/>
      <protection/>
    </xf>
    <xf numFmtId="0" fontId="24" fillId="0" borderId="26" xfId="53" applyFont="1" applyBorder="1" applyAlignment="1">
      <alignment horizontal="center" textRotation="90" wrapText="1"/>
      <protection/>
    </xf>
    <xf numFmtId="0" fontId="24" fillId="0" borderId="14" xfId="53" applyFont="1" applyBorder="1" applyAlignment="1">
      <alignment horizontal="center" textRotation="90" wrapText="1"/>
      <protection/>
    </xf>
    <xf numFmtId="0" fontId="37" fillId="0" borderId="26" xfId="53" applyFont="1" applyBorder="1" applyAlignment="1">
      <alignment textRotation="90" wrapText="1"/>
      <protection/>
    </xf>
    <xf numFmtId="0" fontId="37" fillId="0" borderId="14" xfId="53" applyFont="1" applyBorder="1" applyAlignment="1">
      <alignment textRotation="90" wrapText="1"/>
      <protection/>
    </xf>
    <xf numFmtId="0" fontId="24" fillId="0" borderId="51" xfId="53" applyFont="1" applyBorder="1" applyAlignment="1">
      <alignment horizontal="center" textRotation="90" wrapText="1"/>
      <protection/>
    </xf>
    <xf numFmtId="0" fontId="24" fillId="0" borderId="52" xfId="53" applyFont="1" applyBorder="1" applyAlignment="1">
      <alignment horizontal="center" textRotation="90" wrapText="1"/>
      <protection/>
    </xf>
    <xf numFmtId="0" fontId="8" fillId="0" borderId="0" xfId="53" applyFont="1" applyAlignment="1">
      <alignment horizontal="left"/>
      <protection/>
    </xf>
    <xf numFmtId="0" fontId="8" fillId="0" borderId="0" xfId="53" applyFont="1" applyAlignment="1">
      <alignment horizontal="right"/>
      <protection/>
    </xf>
    <xf numFmtId="0" fontId="8" fillId="0" borderId="0" xfId="53" applyFont="1" applyAlignment="1">
      <alignment horizontal="left"/>
      <protection/>
    </xf>
    <xf numFmtId="0" fontId="33" fillId="0" borderId="0" xfId="53" applyFont="1" applyBorder="1" applyAlignment="1">
      <alignment horizontal="center" textRotation="90" wrapText="1"/>
      <protection/>
    </xf>
    <xf numFmtId="0" fontId="8" fillId="0" borderId="0" xfId="53" applyFont="1" applyBorder="1" applyAlignment="1">
      <alignment horizontal="center"/>
      <protection/>
    </xf>
    <xf numFmtId="0" fontId="33" fillId="0" borderId="0" xfId="53" applyFont="1" applyBorder="1" applyAlignment="1">
      <alignment textRotation="90" wrapText="1"/>
      <protection/>
    </xf>
    <xf numFmtId="0" fontId="34" fillId="0" borderId="0" xfId="53" applyFont="1" applyBorder="1" applyAlignment="1">
      <alignment textRotation="90" wrapText="1"/>
      <protection/>
    </xf>
    <xf numFmtId="0" fontId="33" fillId="0" borderId="0" xfId="53" applyFont="1" applyBorder="1" applyAlignment="1">
      <alignment textRotation="90" wrapText="1"/>
      <protection/>
    </xf>
    <xf numFmtId="0" fontId="31" fillId="0" borderId="88" xfId="53" applyFont="1" applyBorder="1" applyAlignment="1">
      <alignment horizontal="center"/>
      <protection/>
    </xf>
    <xf numFmtId="0" fontId="8" fillId="0" borderId="40" xfId="53" applyFont="1" applyBorder="1" applyAlignment="1">
      <alignment horizontal="center" vertical="center"/>
      <protection/>
    </xf>
    <xf numFmtId="0" fontId="8" fillId="0" borderId="78" xfId="53" applyFont="1" applyBorder="1" applyAlignment="1">
      <alignment horizontal="center" vertical="center"/>
      <protection/>
    </xf>
    <xf numFmtId="0" fontId="8" fillId="0" borderId="71" xfId="53" applyFont="1" applyBorder="1" applyAlignment="1">
      <alignment horizontal="center" vertical="center"/>
      <protection/>
    </xf>
    <xf numFmtId="0" fontId="7" fillId="0" borderId="0" xfId="53" applyFont="1" applyAlignment="1">
      <alignment/>
      <protection/>
    </xf>
    <xf numFmtId="0" fontId="0" fillId="0" borderId="0" xfId="0" applyAlignment="1">
      <alignment horizontal="center"/>
    </xf>
    <xf numFmtId="44" fontId="8" fillId="0" borderId="40" xfId="53" applyNumberFormat="1" applyFont="1" applyBorder="1" applyAlignment="1">
      <alignment horizontal="center" vertical="center"/>
      <protection/>
    </xf>
    <xf numFmtId="44" fontId="8" fillId="0" borderId="78" xfId="53" applyNumberFormat="1" applyFont="1" applyBorder="1" applyAlignment="1">
      <alignment horizontal="center" vertical="center"/>
      <protection/>
    </xf>
    <xf numFmtId="44" fontId="8" fillId="0" borderId="71" xfId="53" applyNumberFormat="1" applyFont="1" applyBorder="1" applyAlignment="1">
      <alignment horizontal="center" vertical="center"/>
      <protection/>
    </xf>
    <xf numFmtId="0" fontId="29" fillId="0" borderId="0" xfId="53" applyFont="1" applyBorder="1" applyAlignment="1">
      <alignment horizontal="center"/>
      <protection/>
    </xf>
    <xf numFmtId="0" fontId="17" fillId="0" borderId="0" xfId="53" applyFont="1" applyAlignment="1">
      <alignment horizontal="right"/>
      <protection/>
    </xf>
    <xf numFmtId="0" fontId="17" fillId="0" borderId="62" xfId="53" applyBorder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17" fillId="0" borderId="29" xfId="53" applyBorder="1" applyAlignment="1">
      <alignment horizontal="center"/>
      <protection/>
    </xf>
    <xf numFmtId="0" fontId="17" fillId="0" borderId="96" xfId="53" applyFont="1" applyBorder="1" applyAlignment="1">
      <alignment horizontal="right"/>
      <protection/>
    </xf>
    <xf numFmtId="0" fontId="30" fillId="0" borderId="0" xfId="53" applyFont="1" applyAlignment="1">
      <alignment horizontal="center"/>
      <protection/>
    </xf>
    <xf numFmtId="0" fontId="29" fillId="0" borderId="97" xfId="53" applyFont="1" applyBorder="1" applyAlignment="1">
      <alignment horizontal="left"/>
      <protection/>
    </xf>
    <xf numFmtId="0" fontId="29" fillId="0" borderId="79" xfId="53" applyFont="1" applyBorder="1" applyAlignment="1">
      <alignment horizontal="center"/>
      <protection/>
    </xf>
    <xf numFmtId="0" fontId="17" fillId="0" borderId="96" xfId="53" applyFont="1" applyBorder="1" applyAlignment="1">
      <alignment horizontal="center"/>
      <protection/>
    </xf>
    <xf numFmtId="0" fontId="17" fillId="0" borderId="0" xfId="53" applyAlignment="1">
      <alignment horizontal="center"/>
      <protection/>
    </xf>
    <xf numFmtId="0" fontId="17" fillId="0" borderId="62" xfId="53" applyFont="1" applyBorder="1" applyAlignment="1">
      <alignment horizontal="center"/>
      <protection/>
    </xf>
    <xf numFmtId="0" fontId="17" fillId="0" borderId="98" xfId="53" applyFont="1" applyBorder="1" applyAlignment="1">
      <alignment horizontal="right"/>
      <protection/>
    </xf>
    <xf numFmtId="0" fontId="7" fillId="0" borderId="0" xfId="53" applyFont="1" applyAlignment="1">
      <alignment horizontal="center"/>
      <protection/>
    </xf>
    <xf numFmtId="0" fontId="29" fillId="0" borderId="29" xfId="53" applyFont="1" applyBorder="1" applyAlignment="1">
      <alignment horizontal="center"/>
      <protection/>
    </xf>
    <xf numFmtId="0" fontId="17" fillId="0" borderId="11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90" xfId="0" applyFont="1" applyFill="1" applyBorder="1" applyAlignment="1">
      <alignment horizontal="center" vertical="center" wrapText="1"/>
    </xf>
    <xf numFmtId="0" fontId="17" fillId="0" borderId="99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42" fillId="37" borderId="12" xfId="0" applyNumberFormat="1" applyFont="1" applyFill="1" applyBorder="1" applyAlignment="1">
      <alignment horizontal="center" vertical="center"/>
    </xf>
    <xf numFmtId="164" fontId="42" fillId="37" borderId="29" xfId="0" applyNumberFormat="1" applyFont="1" applyFill="1" applyBorder="1" applyAlignment="1">
      <alignment horizontal="center" vertical="center"/>
    </xf>
    <xf numFmtId="164" fontId="42" fillId="37" borderId="15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00" xfId="0" applyFont="1" applyFill="1" applyBorder="1" applyAlignment="1">
      <alignment horizontal="center" vertical="center" textRotation="90" wrapText="1"/>
    </xf>
    <xf numFmtId="0" fontId="8" fillId="0" borderId="87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/>
    </xf>
    <xf numFmtId="0" fontId="12" fillId="38" borderId="40" xfId="0" applyFont="1" applyFill="1" applyBorder="1" applyAlignment="1">
      <alignment horizontal="center" vertical="center" wrapText="1"/>
    </xf>
    <xf numFmtId="0" fontId="12" fillId="38" borderId="78" xfId="0" applyFont="1" applyFill="1" applyBorder="1" applyAlignment="1">
      <alignment horizontal="center" vertical="center" wrapText="1"/>
    </xf>
    <xf numFmtId="0" fontId="12" fillId="38" borderId="42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/>
    </xf>
    <xf numFmtId="0" fontId="12" fillId="38" borderId="7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2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 wrapText="1"/>
    </xf>
    <xf numFmtId="0" fontId="39" fillId="0" borderId="29" xfId="0" applyFont="1" applyBorder="1" applyAlignment="1">
      <alignment horizontal="right"/>
    </xf>
    <xf numFmtId="0" fontId="39" fillId="0" borderId="15" xfId="0" applyFont="1" applyBorder="1" applyAlignment="1">
      <alignment horizontal="right"/>
    </xf>
    <xf numFmtId="0" fontId="17" fillId="0" borderId="46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7" fillId="0" borderId="101" xfId="0" applyFont="1" applyFill="1" applyBorder="1" applyAlignment="1">
      <alignment horizontal="center" vertical="center" wrapText="1"/>
    </xf>
    <xf numFmtId="0" fontId="17" fillId="0" borderId="94" xfId="0" applyFont="1" applyBorder="1" applyAlignment="1">
      <alignment/>
    </xf>
    <xf numFmtId="0" fontId="17" fillId="0" borderId="63" xfId="0" applyFont="1" applyFill="1" applyBorder="1" applyAlignment="1">
      <alignment horizontal="center" vertical="center" wrapText="1"/>
    </xf>
    <xf numFmtId="0" fontId="17" fillId="0" borderId="94" xfId="0" applyFont="1" applyFill="1" applyBorder="1" applyAlignment="1">
      <alignment horizontal="center" vertical="center" wrapText="1"/>
    </xf>
    <xf numFmtId="0" fontId="17" fillId="0" borderId="101" xfId="0" applyFont="1" applyFill="1" applyBorder="1" applyAlignment="1">
      <alignment/>
    </xf>
    <xf numFmtId="0" fontId="41" fillId="0" borderId="91" xfId="0" applyFont="1" applyBorder="1" applyAlignment="1">
      <alignment horizontal="center" vertical="center" wrapText="1"/>
    </xf>
    <xf numFmtId="0" fontId="41" fillId="0" borderId="92" xfId="0" applyFont="1" applyBorder="1" applyAlignment="1">
      <alignment horizontal="center" vertical="center" wrapText="1"/>
    </xf>
    <xf numFmtId="0" fontId="41" fillId="0" borderId="10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17" fillId="0" borderId="78" xfId="0" applyFont="1" applyFill="1" applyBorder="1" applyAlignment="1">
      <alignment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71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0" fontId="17" fillId="0" borderId="35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/>
    </xf>
    <xf numFmtId="0" fontId="24" fillId="0" borderId="40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17" fillId="35" borderId="41" xfId="0" applyFont="1" applyFill="1" applyBorder="1" applyAlignment="1">
      <alignment horizontal="center" vertical="center" wrapText="1"/>
    </xf>
    <xf numFmtId="0" fontId="17" fillId="35" borderId="78" xfId="0" applyFont="1" applyFill="1" applyBorder="1" applyAlignment="1">
      <alignment/>
    </xf>
    <xf numFmtId="0" fontId="10" fillId="0" borderId="62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20" fillId="35" borderId="40" xfId="0" applyFont="1" applyFill="1" applyBorder="1" applyAlignment="1">
      <alignment horizontal="center" vertical="center" wrapText="1"/>
    </xf>
    <xf numFmtId="0" fontId="20" fillId="35" borderId="78" xfId="0" applyFont="1" applyFill="1" applyBorder="1" applyAlignment="1">
      <alignment/>
    </xf>
    <xf numFmtId="0" fontId="17" fillId="35" borderId="40" xfId="0" applyFont="1" applyFill="1" applyBorder="1" applyAlignment="1">
      <alignment horizontal="center" vertical="center" wrapText="1"/>
    </xf>
    <xf numFmtId="0" fontId="17" fillId="35" borderId="71" xfId="0" applyFont="1" applyFill="1" applyBorder="1" applyAlignment="1">
      <alignment horizontal="center" vertical="center" wrapText="1"/>
    </xf>
    <xf numFmtId="0" fontId="17" fillId="35" borderId="78" xfId="0" applyFont="1" applyFill="1" applyBorder="1" applyAlignment="1">
      <alignment horizontal="center" vertical="center" wrapText="1"/>
    </xf>
    <xf numFmtId="0" fontId="17" fillId="35" borderId="42" xfId="0" applyFont="1" applyFill="1" applyBorder="1" applyAlignment="1">
      <alignment/>
    </xf>
    <xf numFmtId="0" fontId="10" fillId="0" borderId="39" xfId="0" applyFont="1" applyBorder="1" applyAlignment="1">
      <alignment/>
    </xf>
    <xf numFmtId="0" fontId="17" fillId="0" borderId="56" xfId="0" applyFont="1" applyFill="1" applyBorder="1" applyAlignment="1">
      <alignment horizontal="center" vertical="center" wrapText="1"/>
    </xf>
    <xf numFmtId="0" fontId="17" fillId="0" borderId="103" xfId="0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 wrapText="1"/>
    </xf>
    <xf numFmtId="0" fontId="17" fillId="0" borderId="83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20" fillId="35" borderId="78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17" fillId="35" borderId="42" xfId="0" applyFont="1" applyFill="1" applyBorder="1" applyAlignment="1">
      <alignment horizontal="center" vertical="center" wrapText="1"/>
    </xf>
    <xf numFmtId="0" fontId="20" fillId="38" borderId="40" xfId="0" applyFont="1" applyFill="1" applyBorder="1" applyAlignment="1">
      <alignment horizontal="center" vertical="center" wrapText="1"/>
    </xf>
    <xf numFmtId="0" fontId="20" fillId="38" borderId="78" xfId="0" applyFont="1" applyFill="1" applyBorder="1" applyAlignment="1">
      <alignment horizontal="center" vertical="center" wrapText="1"/>
    </xf>
    <xf numFmtId="0" fontId="20" fillId="38" borderId="7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81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104" xfId="0" applyFont="1" applyFill="1" applyBorder="1" applyAlignment="1">
      <alignment horizontal="center" vertical="center" wrapText="1"/>
    </xf>
    <xf numFmtId="0" fontId="20" fillId="34" borderId="44" xfId="0" applyFont="1" applyFill="1" applyBorder="1" applyAlignment="1">
      <alignment horizontal="center" vertical="center" wrapText="1"/>
    </xf>
    <xf numFmtId="0" fontId="20" fillId="34" borderId="4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/>
    </xf>
    <xf numFmtId="0" fontId="17" fillId="0" borderId="20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34" borderId="40" xfId="0" applyFont="1" applyFill="1" applyBorder="1" applyAlignment="1">
      <alignment horizontal="center" vertical="center" wrapText="1"/>
    </xf>
    <xf numFmtId="0" fontId="17" fillId="34" borderId="71" xfId="0" applyFont="1" applyFill="1" applyBorder="1" applyAlignment="1">
      <alignment horizontal="center" vertical="center" wrapText="1"/>
    </xf>
    <xf numFmtId="0" fontId="17" fillId="34" borderId="7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0" fillId="34" borderId="40" xfId="0" applyFont="1" applyFill="1" applyBorder="1" applyAlignment="1">
      <alignment horizontal="center" vertical="center" wrapText="1"/>
    </xf>
    <xf numFmtId="0" fontId="20" fillId="34" borderId="71" xfId="0" applyFont="1" applyFill="1" applyBorder="1" applyAlignment="1">
      <alignment horizontal="center" vertical="center" wrapText="1"/>
    </xf>
    <xf numFmtId="0" fontId="20" fillId="34" borderId="78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20" fillId="0" borderId="71" xfId="0" applyFont="1" applyFill="1" applyBorder="1" applyAlignment="1">
      <alignment horizontal="left" vertical="center" wrapText="1"/>
    </xf>
    <xf numFmtId="0" fontId="17" fillId="0" borderId="105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20" fillId="34" borderId="73" xfId="0" applyFont="1" applyFill="1" applyBorder="1" applyAlignment="1">
      <alignment horizontal="center" vertical="center" wrapText="1"/>
    </xf>
    <xf numFmtId="0" fontId="20" fillId="34" borderId="106" xfId="0" applyFont="1" applyFill="1" applyBorder="1" applyAlignment="1">
      <alignment horizontal="center" vertical="center" wrapText="1"/>
    </xf>
    <xf numFmtId="0" fontId="17" fillId="0" borderId="107" xfId="0" applyFont="1" applyFill="1" applyBorder="1" applyAlignment="1">
      <alignment horizontal="center" vertical="center" wrapText="1"/>
    </xf>
    <xf numFmtId="0" fontId="17" fillId="0" borderId="108" xfId="0" applyFont="1" applyFill="1" applyBorder="1" applyAlignment="1">
      <alignment horizontal="center" vertical="center" wrapText="1"/>
    </xf>
    <xf numFmtId="0" fontId="17" fillId="34" borderId="73" xfId="0" applyFont="1" applyFill="1" applyBorder="1" applyAlignment="1">
      <alignment horizontal="center" vertical="center" wrapText="1"/>
    </xf>
    <xf numFmtId="0" fontId="17" fillId="34" borderId="106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1" xfId="0" applyBorder="1" applyAlignment="1">
      <alignment horizontal="center"/>
    </xf>
    <xf numFmtId="0" fontId="4" fillId="0" borderId="95" xfId="0" applyFont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0" fillId="0" borderId="46" xfId="0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9" fillId="0" borderId="47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67" xfId="0" applyFont="1" applyBorder="1" applyAlignment="1">
      <alignment horizontal="center" vertical="center" textRotation="90"/>
    </xf>
    <xf numFmtId="0" fontId="7" fillId="0" borderId="70" xfId="0" applyFont="1" applyBorder="1" applyAlignment="1">
      <alignment horizontal="center" vertical="center" textRotation="90"/>
    </xf>
    <xf numFmtId="0" fontId="7" fillId="0" borderId="58" xfId="0" applyFont="1" applyBorder="1" applyAlignment="1">
      <alignment horizontal="center" vertical="center" textRotation="90"/>
    </xf>
    <xf numFmtId="0" fontId="7" fillId="0" borderId="104" xfId="0" applyFont="1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textRotation="90"/>
    </xf>
    <xf numFmtId="0" fontId="0" fillId="0" borderId="104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0" fillId="0" borderId="103" xfId="0" applyBorder="1" applyAlignment="1">
      <alignment horizontal="center" vertical="center" textRotation="90"/>
    </xf>
    <xf numFmtId="0" fontId="8" fillId="0" borderId="40" xfId="0" applyFont="1" applyBorder="1" applyAlignment="1">
      <alignment horizontal="center" vertical="center" textRotation="90"/>
    </xf>
    <xf numFmtId="0" fontId="10" fillId="0" borderId="56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10" fillId="0" borderId="103" xfId="0" applyFont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78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00" xfId="0" applyFill="1" applyBorder="1" applyAlignment="1">
      <alignment horizontal="center" vertical="center" textRotation="90"/>
    </xf>
    <xf numFmtId="0" fontId="0" fillId="0" borderId="59" xfId="0" applyFill="1" applyBorder="1" applyAlignment="1">
      <alignment horizontal="center" vertical="center" textRotation="90"/>
    </xf>
    <xf numFmtId="0" fontId="0" fillId="0" borderId="87" xfId="0" applyFill="1" applyBorder="1" applyAlignment="1">
      <alignment horizontal="center" vertical="center" textRotation="90"/>
    </xf>
    <xf numFmtId="0" fontId="39" fillId="0" borderId="67" xfId="0" applyFont="1" applyBorder="1" applyAlignment="1">
      <alignment horizontal="center" vertical="center" textRotation="90"/>
    </xf>
    <xf numFmtId="0" fontId="39" fillId="0" borderId="70" xfId="0" applyFont="1" applyBorder="1" applyAlignment="1">
      <alignment horizontal="center" vertical="center" textRotation="90"/>
    </xf>
    <xf numFmtId="0" fontId="39" fillId="0" borderId="58" xfId="0" applyFont="1" applyBorder="1" applyAlignment="1">
      <alignment horizontal="center" vertical="center" textRotation="90"/>
    </xf>
    <xf numFmtId="0" fontId="39" fillId="0" borderId="104" xfId="0" applyFont="1" applyBorder="1" applyAlignment="1">
      <alignment horizontal="center" vertical="center" textRotation="90"/>
    </xf>
    <xf numFmtId="0" fontId="39" fillId="0" borderId="56" xfId="0" applyFont="1" applyBorder="1" applyAlignment="1">
      <alignment horizontal="center" vertical="center" textRotation="90"/>
    </xf>
    <xf numFmtId="0" fontId="39" fillId="0" borderId="103" xfId="0" applyFont="1" applyBorder="1" applyAlignment="1">
      <alignment horizontal="center" vertical="center" textRotation="90"/>
    </xf>
    <xf numFmtId="0" fontId="8" fillId="36" borderId="100" xfId="0" applyFont="1" applyFill="1" applyBorder="1" applyAlignment="1">
      <alignment horizontal="center" vertical="center" textRotation="90"/>
    </xf>
    <xf numFmtId="0" fontId="8" fillId="36" borderId="59" xfId="0" applyFont="1" applyFill="1" applyBorder="1" applyAlignment="1">
      <alignment horizontal="center" vertical="center" textRotation="90"/>
    </xf>
    <xf numFmtId="0" fontId="8" fillId="36" borderId="87" xfId="0" applyFont="1" applyFill="1" applyBorder="1" applyAlignment="1">
      <alignment horizontal="center" vertical="center" textRotation="90"/>
    </xf>
    <xf numFmtId="0" fontId="8" fillId="0" borderId="67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71" xfId="0" applyFont="1" applyFill="1" applyBorder="1" applyAlignment="1">
      <alignment horizontal="center" vertical="center" wrapText="1"/>
    </xf>
    <xf numFmtId="0" fontId="16" fillId="0" borderId="65" xfId="53" applyFont="1" applyBorder="1" applyAlignment="1">
      <alignment horizontal="center" vertical="center" wrapText="1"/>
      <protection/>
    </xf>
    <xf numFmtId="0" fontId="16" fillId="0" borderId="84" xfId="53" applyFont="1" applyBorder="1" applyAlignment="1">
      <alignment horizontal="center" vertical="center" wrapText="1"/>
      <protection/>
    </xf>
    <xf numFmtId="0" fontId="20" fillId="0" borderId="40" xfId="53" applyFont="1" applyFill="1" applyBorder="1" applyAlignment="1">
      <alignment horizontal="center" vertical="center" wrapText="1"/>
      <protection/>
    </xf>
    <xf numFmtId="0" fontId="20" fillId="0" borderId="78" xfId="53" applyFont="1" applyBorder="1" applyAlignment="1">
      <alignment/>
      <protection/>
    </xf>
    <xf numFmtId="0" fontId="17" fillId="0" borderId="78" xfId="53" applyBorder="1" applyAlignment="1">
      <alignment/>
      <protection/>
    </xf>
    <xf numFmtId="0" fontId="17" fillId="0" borderId="71" xfId="53" applyBorder="1" applyAlignment="1">
      <alignment/>
      <protection/>
    </xf>
    <xf numFmtId="0" fontId="17" fillId="0" borderId="78" xfId="53" applyBorder="1" applyAlignment="1">
      <alignment horizontal="center"/>
      <protection/>
    </xf>
    <xf numFmtId="0" fontId="17" fillId="0" borderId="71" xfId="53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17" fillId="0" borderId="0" xfId="53" applyBorder="1" applyAlignment="1">
      <alignment horizontal="center"/>
      <protection/>
    </xf>
    <xf numFmtId="0" fontId="17" fillId="0" borderId="78" xfId="53" applyFont="1" applyFill="1" applyBorder="1" applyAlignment="1">
      <alignment horizontal="center" vertical="center" wrapText="1"/>
      <protection/>
    </xf>
    <xf numFmtId="0" fontId="17" fillId="0" borderId="78" xfId="53" applyFont="1" applyBorder="1" applyAlignment="1">
      <alignment vertical="center" wrapText="1"/>
      <protection/>
    </xf>
    <xf numFmtId="0" fontId="17" fillId="0" borderId="71" xfId="53" applyFont="1" applyBorder="1" applyAlignment="1">
      <alignment vertical="center" wrapText="1"/>
      <protection/>
    </xf>
    <xf numFmtId="0" fontId="20" fillId="0" borderId="40" xfId="53" applyFont="1" applyBorder="1" applyAlignment="1">
      <alignment horizontal="center" vertical="top" wrapText="1"/>
      <protection/>
    </xf>
    <xf numFmtId="0" fontId="16" fillId="0" borderId="78" xfId="53" applyFont="1" applyBorder="1" applyAlignment="1">
      <alignment wrapText="1"/>
      <protection/>
    </xf>
    <xf numFmtId="0" fontId="16" fillId="0" borderId="71" xfId="53" applyFont="1" applyBorder="1" applyAlignment="1">
      <alignment wrapText="1"/>
      <protection/>
    </xf>
    <xf numFmtId="0" fontId="2" fillId="0" borderId="78" xfId="53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1"/>
  <sheetViews>
    <sheetView zoomScalePageLayoutView="0" workbookViewId="0" topLeftCell="A2">
      <selection activeCell="V18" sqref="V18:AH18"/>
    </sheetView>
  </sheetViews>
  <sheetFormatPr defaultColWidth="9.140625" defaultRowHeight="15"/>
  <cols>
    <col min="1" max="1" width="2.421875" style="168" customWidth="1"/>
    <col min="2" max="2" width="2.00390625" style="168" customWidth="1"/>
    <col min="3" max="3" width="2.57421875" style="168" customWidth="1"/>
    <col min="4" max="4" width="3.00390625" style="168" customWidth="1"/>
    <col min="5" max="5" width="2.140625" style="168" customWidth="1"/>
    <col min="6" max="6" width="3.00390625" style="168" customWidth="1"/>
    <col min="7" max="8" width="2.8515625" style="168" customWidth="1"/>
    <col min="9" max="9" width="2.7109375" style="168" customWidth="1"/>
    <col min="10" max="11" width="2.57421875" style="168" customWidth="1"/>
    <col min="12" max="12" width="2.8515625" style="168" customWidth="1"/>
    <col min="13" max="14" width="2.421875" style="168" customWidth="1"/>
    <col min="15" max="15" width="2.8515625" style="168" customWidth="1"/>
    <col min="16" max="16" width="3.00390625" style="168" customWidth="1"/>
    <col min="17" max="19" width="2.8515625" style="168" customWidth="1"/>
    <col min="20" max="20" width="2.57421875" style="168" customWidth="1"/>
    <col min="21" max="22" width="2.7109375" style="168" customWidth="1"/>
    <col min="23" max="23" width="2.421875" style="168" customWidth="1"/>
    <col min="24" max="26" width="2.8515625" style="168" customWidth="1"/>
    <col min="27" max="27" width="3.7109375" style="168" customWidth="1"/>
    <col min="28" max="29" width="2.7109375" style="168" customWidth="1"/>
    <col min="30" max="30" width="2.57421875" style="168" customWidth="1"/>
    <col min="31" max="31" width="2.421875" style="168" customWidth="1"/>
    <col min="32" max="32" width="2.57421875" style="168" customWidth="1"/>
    <col min="33" max="33" width="2.7109375" style="168" customWidth="1"/>
    <col min="34" max="34" width="2.8515625" style="168" customWidth="1"/>
    <col min="35" max="35" width="2.421875" style="168" customWidth="1"/>
    <col min="36" max="38" width="2.7109375" style="168" customWidth="1"/>
    <col min="39" max="39" width="2.421875" style="168" customWidth="1"/>
    <col min="40" max="40" width="2.8515625" style="168" customWidth="1"/>
    <col min="41" max="41" width="3.00390625" style="168" customWidth="1"/>
    <col min="42" max="43" width="2.421875" style="168" customWidth="1"/>
    <col min="44" max="44" width="2.7109375" style="168" customWidth="1"/>
    <col min="45" max="45" width="3.00390625" style="168" customWidth="1"/>
    <col min="46" max="46" width="2.7109375" style="168" customWidth="1"/>
    <col min="47" max="47" width="2.57421875" style="168" customWidth="1"/>
    <col min="48" max="48" width="2.7109375" style="168" customWidth="1"/>
    <col min="49" max="49" width="2.57421875" style="168" customWidth="1"/>
    <col min="50" max="50" width="3.00390625" style="168" customWidth="1"/>
    <col min="51" max="51" width="2.8515625" style="168" customWidth="1"/>
    <col min="52" max="52" width="2.421875" style="168" customWidth="1"/>
    <col min="53" max="53" width="3.8515625" style="168" customWidth="1"/>
    <col min="54" max="54" width="1.7109375" style="168" customWidth="1"/>
    <col min="55" max="55" width="2.28125" style="168" customWidth="1"/>
    <col min="56" max="56" width="0.13671875" style="168" hidden="1" customWidth="1"/>
    <col min="57" max="57" width="7.421875" style="168" hidden="1" customWidth="1"/>
    <col min="58" max="58" width="0.2890625" style="168" hidden="1" customWidth="1"/>
    <col min="59" max="59" width="5.8515625" style="168" hidden="1" customWidth="1"/>
    <col min="60" max="60" width="6.8515625" style="168" hidden="1" customWidth="1"/>
    <col min="61" max="61" width="6.7109375" style="168" hidden="1" customWidth="1"/>
    <col min="62" max="62" width="6.421875" style="168" hidden="1" customWidth="1"/>
    <col min="63" max="63" width="0.13671875" style="168" customWidth="1"/>
    <col min="64" max="64" width="3.00390625" style="168" customWidth="1"/>
    <col min="65" max="65" width="10.28125" style="168" customWidth="1"/>
    <col min="66" max="66" width="1.8515625" style="168" customWidth="1"/>
    <col min="67" max="16384" width="9.140625" style="168" customWidth="1"/>
  </cols>
  <sheetData>
    <row r="1" spans="1:65" ht="21" customHeight="1">
      <c r="A1" s="465" t="s">
        <v>121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167"/>
      <c r="O1" s="466" t="s">
        <v>122</v>
      </c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7" t="s">
        <v>123</v>
      </c>
      <c r="BC1" s="467"/>
      <c r="BD1" s="467"/>
      <c r="BE1" s="467"/>
      <c r="BF1" s="467"/>
      <c r="BG1" s="467"/>
      <c r="BH1" s="467"/>
      <c r="BI1" s="467"/>
      <c r="BJ1" s="467"/>
      <c r="BK1" s="467"/>
      <c r="BL1" s="467"/>
      <c r="BM1" s="467"/>
    </row>
    <row r="2" spans="1:65" ht="14.25">
      <c r="A2" s="468" t="s">
        <v>124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169"/>
      <c r="O2" s="469" t="s">
        <v>125</v>
      </c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470" t="s">
        <v>126</v>
      </c>
      <c r="BC2" s="470"/>
      <c r="BD2" s="470"/>
      <c r="BE2" s="470"/>
      <c r="BF2" s="470"/>
      <c r="BG2" s="470"/>
      <c r="BH2" s="470"/>
      <c r="BI2" s="470"/>
      <c r="BJ2" s="470"/>
      <c r="BK2" s="470"/>
      <c r="BL2" s="470"/>
      <c r="BM2" s="470"/>
    </row>
    <row r="3" spans="1:65" ht="12.75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6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R3" s="459"/>
      <c r="AS3" s="459"/>
      <c r="AT3" s="459"/>
      <c r="AU3" s="459"/>
      <c r="AV3" s="459"/>
      <c r="AW3" s="459"/>
      <c r="AX3" s="459"/>
      <c r="AY3" s="459"/>
      <c r="AZ3" s="459"/>
      <c r="BA3" s="459"/>
      <c r="BB3" s="460"/>
      <c r="BC3" s="460"/>
      <c r="BD3" s="460"/>
      <c r="BE3" s="460"/>
      <c r="BF3" s="460"/>
      <c r="BG3" s="460"/>
      <c r="BH3" s="460"/>
      <c r="BI3" s="460"/>
      <c r="BJ3" s="460"/>
      <c r="BK3" s="460"/>
      <c r="BL3" s="460"/>
      <c r="BM3" s="460"/>
    </row>
    <row r="4" spans="1:65" ht="12.75">
      <c r="A4" s="461" t="s">
        <v>127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2" t="s">
        <v>128</v>
      </c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  <c r="AO4" s="462"/>
      <c r="AP4" s="462"/>
      <c r="AQ4" s="462"/>
      <c r="AR4" s="462"/>
      <c r="AS4" s="462"/>
      <c r="AT4" s="462"/>
      <c r="AU4" s="462"/>
      <c r="AV4" s="462"/>
      <c r="AW4" s="462"/>
      <c r="AX4" s="462"/>
      <c r="AY4" s="462"/>
      <c r="AZ4" s="462"/>
      <c r="BA4" s="462"/>
      <c r="BB4" s="460" t="s">
        <v>129</v>
      </c>
      <c r="BC4" s="460"/>
      <c r="BD4" s="460"/>
      <c r="BE4" s="460"/>
      <c r="BF4" s="460"/>
      <c r="BG4" s="460"/>
      <c r="BH4" s="460"/>
      <c r="BI4" s="460"/>
      <c r="BJ4" s="460"/>
      <c r="BK4" s="460"/>
      <c r="BL4" s="460"/>
      <c r="BM4" s="460"/>
    </row>
    <row r="5" spans="1:65" ht="14.25">
      <c r="A5" s="463" t="s">
        <v>130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  <c r="BB5" s="464" t="s">
        <v>131</v>
      </c>
      <c r="BC5" s="464"/>
      <c r="BD5" s="464"/>
      <c r="BE5" s="464"/>
      <c r="BF5" s="464"/>
      <c r="BG5" s="464"/>
      <c r="BH5" s="464"/>
      <c r="BI5" s="464"/>
      <c r="BJ5" s="464"/>
      <c r="BK5" s="464"/>
      <c r="BL5" s="464"/>
      <c r="BM5" s="464"/>
    </row>
    <row r="6" spans="1:65" ht="15">
      <c r="A6" s="451" t="s">
        <v>132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172"/>
      <c r="O6" s="452" t="s">
        <v>243</v>
      </c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2"/>
      <c r="AT6" s="452"/>
      <c r="AU6" s="452"/>
      <c r="AV6" s="452"/>
      <c r="AW6" s="452"/>
      <c r="AX6" s="452"/>
      <c r="AY6" s="452"/>
      <c r="AZ6" s="452"/>
      <c r="BA6" s="452"/>
      <c r="BB6" s="456"/>
      <c r="BC6" s="456"/>
      <c r="BD6" s="456"/>
      <c r="BE6" s="456"/>
      <c r="BF6" s="456"/>
      <c r="BG6" s="456"/>
      <c r="BH6" s="456"/>
      <c r="BI6" s="456"/>
      <c r="BJ6" s="456"/>
      <c r="BK6" s="456"/>
      <c r="BL6" s="456"/>
      <c r="BM6" s="456"/>
    </row>
    <row r="7" spans="1:53" ht="11.25" customHeight="1">
      <c r="A7" s="457" t="s">
        <v>133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O7" s="173"/>
      <c r="P7" s="458" t="s">
        <v>134</v>
      </c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174"/>
    </row>
    <row r="8" spans="1:65" ht="17.25" customHeight="1" thickBot="1">
      <c r="A8" s="447" t="s">
        <v>135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</row>
    <row r="9" spans="1:53" ht="13.5" customHeight="1" thickBot="1">
      <c r="A9" s="176"/>
      <c r="B9" s="448" t="s">
        <v>136</v>
      </c>
      <c r="C9" s="449"/>
      <c r="D9" s="449"/>
      <c r="E9" s="449"/>
      <c r="F9" s="450"/>
      <c r="G9" s="448" t="s">
        <v>137</v>
      </c>
      <c r="H9" s="449"/>
      <c r="I9" s="449"/>
      <c r="J9" s="450"/>
      <c r="K9" s="448" t="s">
        <v>138</v>
      </c>
      <c r="L9" s="449"/>
      <c r="M9" s="449"/>
      <c r="N9" s="450"/>
      <c r="O9" s="448" t="s">
        <v>139</v>
      </c>
      <c r="P9" s="449"/>
      <c r="Q9" s="449"/>
      <c r="R9" s="449"/>
      <c r="S9" s="450"/>
      <c r="T9" s="448" t="s">
        <v>140</v>
      </c>
      <c r="U9" s="449"/>
      <c r="V9" s="449"/>
      <c r="W9" s="450"/>
      <c r="X9" s="448" t="s">
        <v>141</v>
      </c>
      <c r="Y9" s="449"/>
      <c r="Z9" s="449"/>
      <c r="AA9" s="450"/>
      <c r="AB9" s="448" t="s">
        <v>142</v>
      </c>
      <c r="AC9" s="449"/>
      <c r="AD9" s="449"/>
      <c r="AE9" s="449"/>
      <c r="AF9" s="450"/>
      <c r="AG9" s="448" t="s">
        <v>143</v>
      </c>
      <c r="AH9" s="449"/>
      <c r="AI9" s="449"/>
      <c r="AJ9" s="450"/>
      <c r="AK9" s="448" t="s">
        <v>144</v>
      </c>
      <c r="AL9" s="449"/>
      <c r="AM9" s="449"/>
      <c r="AN9" s="450"/>
      <c r="AO9" s="448" t="s">
        <v>145</v>
      </c>
      <c r="AP9" s="449"/>
      <c r="AQ9" s="449"/>
      <c r="AR9" s="449"/>
      <c r="AS9" s="450"/>
      <c r="AT9" s="453" t="s">
        <v>146</v>
      </c>
      <c r="AU9" s="454"/>
      <c r="AV9" s="454"/>
      <c r="AW9" s="455"/>
      <c r="AX9" s="449" t="s">
        <v>147</v>
      </c>
      <c r="AY9" s="449"/>
      <c r="AZ9" s="449"/>
      <c r="BA9" s="450"/>
    </row>
    <row r="10" spans="1:53" ht="78.75" customHeight="1" thickBot="1">
      <c r="A10" s="177" t="s">
        <v>148</v>
      </c>
      <c r="B10" s="178" t="s">
        <v>149</v>
      </c>
      <c r="C10" s="179" t="s">
        <v>150</v>
      </c>
      <c r="D10" s="179" t="s">
        <v>151</v>
      </c>
      <c r="E10" s="179" t="s">
        <v>152</v>
      </c>
      <c r="F10" s="180" t="s">
        <v>153</v>
      </c>
      <c r="G10" s="178" t="s">
        <v>154</v>
      </c>
      <c r="H10" s="179" t="s">
        <v>155</v>
      </c>
      <c r="I10" s="179" t="s">
        <v>156</v>
      </c>
      <c r="J10" s="180" t="s">
        <v>157</v>
      </c>
      <c r="K10" s="178" t="s">
        <v>158</v>
      </c>
      <c r="L10" s="178" t="s">
        <v>159</v>
      </c>
      <c r="M10" s="178" t="s">
        <v>160</v>
      </c>
      <c r="N10" s="180" t="s">
        <v>161</v>
      </c>
      <c r="O10" s="178" t="s">
        <v>162</v>
      </c>
      <c r="P10" s="179" t="s">
        <v>163</v>
      </c>
      <c r="Q10" s="179" t="s">
        <v>164</v>
      </c>
      <c r="R10" s="179" t="s">
        <v>165</v>
      </c>
      <c r="S10" s="180" t="s">
        <v>166</v>
      </c>
      <c r="T10" s="178" t="s">
        <v>167</v>
      </c>
      <c r="U10" s="179" t="s">
        <v>168</v>
      </c>
      <c r="V10" s="179" t="s">
        <v>169</v>
      </c>
      <c r="W10" s="180" t="s">
        <v>170</v>
      </c>
      <c r="X10" s="178" t="s">
        <v>171</v>
      </c>
      <c r="Y10" s="179" t="s">
        <v>172</v>
      </c>
      <c r="Z10" s="179" t="s">
        <v>173</v>
      </c>
      <c r="AA10" s="180" t="s">
        <v>174</v>
      </c>
      <c r="AB10" s="178" t="s">
        <v>175</v>
      </c>
      <c r="AC10" s="179" t="s">
        <v>176</v>
      </c>
      <c r="AD10" s="179" t="s">
        <v>177</v>
      </c>
      <c r="AE10" s="179" t="s">
        <v>178</v>
      </c>
      <c r="AF10" s="180" t="s">
        <v>179</v>
      </c>
      <c r="AG10" s="178" t="s">
        <v>180</v>
      </c>
      <c r="AH10" s="179" t="s">
        <v>181</v>
      </c>
      <c r="AI10" s="179" t="s">
        <v>182</v>
      </c>
      <c r="AJ10" s="180" t="s">
        <v>183</v>
      </c>
      <c r="AK10" s="178" t="s">
        <v>184</v>
      </c>
      <c r="AL10" s="179" t="s">
        <v>185</v>
      </c>
      <c r="AM10" s="179" t="s">
        <v>186</v>
      </c>
      <c r="AN10" s="180" t="s">
        <v>187</v>
      </c>
      <c r="AO10" s="178" t="s">
        <v>188</v>
      </c>
      <c r="AP10" s="179" t="s">
        <v>189</v>
      </c>
      <c r="AQ10" s="179" t="s">
        <v>190</v>
      </c>
      <c r="AR10" s="179" t="s">
        <v>191</v>
      </c>
      <c r="AS10" s="180" t="s">
        <v>192</v>
      </c>
      <c r="AT10" s="178" t="s">
        <v>193</v>
      </c>
      <c r="AU10" s="179" t="s">
        <v>194</v>
      </c>
      <c r="AV10" s="179" t="s">
        <v>195</v>
      </c>
      <c r="AW10" s="180" t="s">
        <v>196</v>
      </c>
      <c r="AX10" s="179" t="s">
        <v>197</v>
      </c>
      <c r="AY10" s="179" t="s">
        <v>198</v>
      </c>
      <c r="AZ10" s="179" t="s">
        <v>199</v>
      </c>
      <c r="BA10" s="180" t="s">
        <v>200</v>
      </c>
    </row>
    <row r="11" spans="1:64" ht="13.5" thickBot="1">
      <c r="A11" s="181"/>
      <c r="B11" s="182">
        <v>1</v>
      </c>
      <c r="C11" s="183">
        <v>2</v>
      </c>
      <c r="D11" s="183">
        <v>3</v>
      </c>
      <c r="E11" s="183">
        <v>4</v>
      </c>
      <c r="F11" s="184">
        <v>5</v>
      </c>
      <c r="G11" s="182">
        <v>6</v>
      </c>
      <c r="H11" s="183">
        <v>7</v>
      </c>
      <c r="I11" s="183">
        <v>8</v>
      </c>
      <c r="J11" s="184">
        <v>9</v>
      </c>
      <c r="K11" s="182">
        <v>10</v>
      </c>
      <c r="L11" s="183">
        <v>11</v>
      </c>
      <c r="M11" s="183">
        <v>12</v>
      </c>
      <c r="N11" s="184">
        <v>13</v>
      </c>
      <c r="O11" s="182">
        <v>14</v>
      </c>
      <c r="P11" s="183">
        <v>15</v>
      </c>
      <c r="Q11" s="183">
        <v>16</v>
      </c>
      <c r="R11" s="183">
        <v>17</v>
      </c>
      <c r="S11" s="184">
        <v>18</v>
      </c>
      <c r="T11" s="182">
        <v>19</v>
      </c>
      <c r="U11" s="183">
        <v>20</v>
      </c>
      <c r="V11" s="183">
        <v>21</v>
      </c>
      <c r="W11" s="184">
        <v>22</v>
      </c>
      <c r="X11" s="182">
        <v>23</v>
      </c>
      <c r="Y11" s="183">
        <v>24</v>
      </c>
      <c r="Z11" s="183">
        <v>25</v>
      </c>
      <c r="AA11" s="184">
        <v>26</v>
      </c>
      <c r="AB11" s="182">
        <v>27</v>
      </c>
      <c r="AC11" s="183">
        <v>28</v>
      </c>
      <c r="AD11" s="183">
        <v>29</v>
      </c>
      <c r="AE11" s="183">
        <v>30</v>
      </c>
      <c r="AF11" s="184">
        <v>31</v>
      </c>
      <c r="AG11" s="182">
        <v>32</v>
      </c>
      <c r="AH11" s="183">
        <v>33</v>
      </c>
      <c r="AI11" s="183">
        <v>34</v>
      </c>
      <c r="AJ11" s="184">
        <v>35</v>
      </c>
      <c r="AK11" s="182">
        <v>36</v>
      </c>
      <c r="AL11" s="183">
        <v>37</v>
      </c>
      <c r="AM11" s="183">
        <v>38</v>
      </c>
      <c r="AN11" s="184">
        <v>39</v>
      </c>
      <c r="AO11" s="182">
        <v>40</v>
      </c>
      <c r="AP11" s="183">
        <v>41</v>
      </c>
      <c r="AQ11" s="183">
        <v>42</v>
      </c>
      <c r="AR11" s="183">
        <v>43</v>
      </c>
      <c r="AS11" s="184">
        <v>44</v>
      </c>
      <c r="AT11" s="182">
        <v>45</v>
      </c>
      <c r="AU11" s="183">
        <v>46</v>
      </c>
      <c r="AV11" s="183">
        <v>47</v>
      </c>
      <c r="AW11" s="184">
        <v>48</v>
      </c>
      <c r="AX11" s="183">
        <v>49</v>
      </c>
      <c r="AY11" s="183">
        <v>50</v>
      </c>
      <c r="AZ11" s="183">
        <v>51</v>
      </c>
      <c r="BA11" s="184">
        <v>52</v>
      </c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</row>
    <row r="12" spans="1:64" ht="12.75">
      <c r="A12" s="185">
        <v>1</v>
      </c>
      <c r="B12" s="186"/>
      <c r="C12" s="187"/>
      <c r="D12" s="187"/>
      <c r="E12" s="187"/>
      <c r="F12" s="188"/>
      <c r="G12" s="186"/>
      <c r="H12" s="187"/>
      <c r="I12" s="187"/>
      <c r="J12" s="188"/>
      <c r="K12" s="186"/>
      <c r="L12" s="187"/>
      <c r="M12" s="187"/>
      <c r="N12" s="188"/>
      <c r="O12" s="186"/>
      <c r="P12" s="187"/>
      <c r="Q12" s="187"/>
      <c r="R12" s="187"/>
      <c r="S12" s="188"/>
      <c r="T12" s="186" t="s">
        <v>201</v>
      </c>
      <c r="U12" s="187" t="s">
        <v>201</v>
      </c>
      <c r="V12" s="187" t="s">
        <v>201</v>
      </c>
      <c r="W12" s="188" t="s">
        <v>202</v>
      </c>
      <c r="X12" s="186" t="s">
        <v>202</v>
      </c>
      <c r="Y12" s="187"/>
      <c r="Z12" s="187"/>
      <c r="AA12" s="188"/>
      <c r="AB12" s="186"/>
      <c r="AC12" s="187"/>
      <c r="AD12" s="187"/>
      <c r="AE12" s="187"/>
      <c r="AF12" s="188"/>
      <c r="AG12" s="186"/>
      <c r="AH12" s="187"/>
      <c r="AI12" s="187"/>
      <c r="AJ12" s="188"/>
      <c r="AK12" s="186"/>
      <c r="AL12" s="187"/>
      <c r="AM12" s="187"/>
      <c r="AN12" s="188"/>
      <c r="AO12" s="186"/>
      <c r="AP12" s="187"/>
      <c r="AQ12" s="187" t="s">
        <v>201</v>
      </c>
      <c r="AR12" s="187" t="s">
        <v>201</v>
      </c>
      <c r="AS12" s="188" t="s">
        <v>201</v>
      </c>
      <c r="AT12" s="186" t="s">
        <v>202</v>
      </c>
      <c r="AU12" s="187" t="s">
        <v>202</v>
      </c>
      <c r="AV12" s="187" t="s">
        <v>202</v>
      </c>
      <c r="AW12" s="188" t="s">
        <v>202</v>
      </c>
      <c r="AX12" s="187" t="s">
        <v>202</v>
      </c>
      <c r="AY12" s="187" t="s">
        <v>202</v>
      </c>
      <c r="AZ12" s="187" t="s">
        <v>202</v>
      </c>
      <c r="BA12" s="188" t="s">
        <v>202</v>
      </c>
      <c r="BB12" s="446"/>
      <c r="BC12" s="444"/>
      <c r="BD12" s="444"/>
      <c r="BE12" s="442"/>
      <c r="BF12" s="442"/>
      <c r="BG12" s="445"/>
      <c r="BH12" s="445"/>
      <c r="BI12" s="442"/>
      <c r="BJ12" s="442"/>
      <c r="BK12" s="442"/>
      <c r="BL12" s="442"/>
    </row>
    <row r="13" spans="1:64" ht="12.75">
      <c r="A13" s="185">
        <v>2</v>
      </c>
      <c r="B13" s="186"/>
      <c r="C13" s="187"/>
      <c r="D13" s="187"/>
      <c r="E13" s="187"/>
      <c r="F13" s="188"/>
      <c r="G13" s="186"/>
      <c r="H13" s="187"/>
      <c r="I13" s="187"/>
      <c r="J13" s="188"/>
      <c r="K13" s="186"/>
      <c r="L13" s="187"/>
      <c r="M13" s="187"/>
      <c r="N13" s="188"/>
      <c r="O13" s="186"/>
      <c r="P13" s="187"/>
      <c r="Q13" s="187"/>
      <c r="R13" s="187"/>
      <c r="S13" s="188"/>
      <c r="T13" s="186" t="s">
        <v>201</v>
      </c>
      <c r="U13" s="187" t="s">
        <v>201</v>
      </c>
      <c r="V13" s="187" t="s">
        <v>201</v>
      </c>
      <c r="W13" s="188" t="s">
        <v>202</v>
      </c>
      <c r="X13" s="186" t="s">
        <v>202</v>
      </c>
      <c r="Y13" s="187"/>
      <c r="Z13" s="187"/>
      <c r="AA13" s="188"/>
      <c r="AB13" s="186"/>
      <c r="AC13" s="187"/>
      <c r="AD13" s="187"/>
      <c r="AE13" s="187"/>
      <c r="AF13" s="188"/>
      <c r="AG13" s="186"/>
      <c r="AH13" s="187"/>
      <c r="AI13" s="187"/>
      <c r="AJ13" s="188"/>
      <c r="AK13" s="186"/>
      <c r="AL13" s="187"/>
      <c r="AM13" s="187"/>
      <c r="AN13" s="188"/>
      <c r="AO13" s="186"/>
      <c r="AP13" s="273"/>
      <c r="AQ13" s="187" t="s">
        <v>203</v>
      </c>
      <c r="AR13" s="187" t="s">
        <v>203</v>
      </c>
      <c r="AS13" s="188" t="s">
        <v>201</v>
      </c>
      <c r="AT13" s="186" t="s">
        <v>201</v>
      </c>
      <c r="AU13" s="187" t="s">
        <v>201</v>
      </c>
      <c r="AV13" s="187" t="s">
        <v>202</v>
      </c>
      <c r="AW13" s="188" t="s">
        <v>202</v>
      </c>
      <c r="AX13" s="187" t="s">
        <v>202</v>
      </c>
      <c r="AY13" s="187" t="s">
        <v>202</v>
      </c>
      <c r="AZ13" s="187" t="s">
        <v>202</v>
      </c>
      <c r="BA13" s="188" t="s">
        <v>202</v>
      </c>
      <c r="BB13" s="446"/>
      <c r="BC13" s="444"/>
      <c r="BD13" s="444"/>
      <c r="BE13" s="442"/>
      <c r="BF13" s="442"/>
      <c r="BG13" s="445"/>
      <c r="BH13" s="445"/>
      <c r="BI13" s="442"/>
      <c r="BJ13" s="442"/>
      <c r="BK13" s="442"/>
      <c r="BL13" s="442"/>
    </row>
    <row r="14" spans="1:64" ht="12.75">
      <c r="A14" s="185">
        <v>3</v>
      </c>
      <c r="B14" s="186"/>
      <c r="C14" s="187"/>
      <c r="D14" s="187"/>
      <c r="E14" s="187"/>
      <c r="F14" s="188"/>
      <c r="G14" s="186"/>
      <c r="H14" s="187"/>
      <c r="I14" s="187"/>
      <c r="J14" s="188"/>
      <c r="K14" s="186"/>
      <c r="L14" s="187"/>
      <c r="M14" s="187"/>
      <c r="N14" s="188"/>
      <c r="O14" s="186"/>
      <c r="P14" s="187"/>
      <c r="Q14" s="187"/>
      <c r="R14" s="187"/>
      <c r="S14" s="188"/>
      <c r="T14" s="186" t="s">
        <v>201</v>
      </c>
      <c r="U14" s="187" t="s">
        <v>201</v>
      </c>
      <c r="V14" s="187" t="s">
        <v>201</v>
      </c>
      <c r="W14" s="188" t="s">
        <v>202</v>
      </c>
      <c r="X14" s="186" t="s">
        <v>202</v>
      </c>
      <c r="Y14" s="187"/>
      <c r="Z14" s="187"/>
      <c r="AA14" s="188"/>
      <c r="AB14" s="186"/>
      <c r="AC14" s="187"/>
      <c r="AD14" s="187"/>
      <c r="AE14" s="187"/>
      <c r="AF14" s="188"/>
      <c r="AG14" s="186" t="s">
        <v>204</v>
      </c>
      <c r="AH14" s="187" t="s">
        <v>204</v>
      </c>
      <c r="AI14" s="187"/>
      <c r="AJ14" s="188"/>
      <c r="AK14" s="186"/>
      <c r="AL14" s="187"/>
      <c r="AM14" s="187"/>
      <c r="AN14" s="188"/>
      <c r="AO14" s="189"/>
      <c r="AP14" s="211"/>
      <c r="AQ14" s="211"/>
      <c r="AR14" s="211"/>
      <c r="AS14" s="188" t="s">
        <v>201</v>
      </c>
      <c r="AT14" s="190" t="s">
        <v>201</v>
      </c>
      <c r="AU14" s="191" t="s">
        <v>201</v>
      </c>
      <c r="AV14" s="187" t="s">
        <v>202</v>
      </c>
      <c r="AW14" s="188" t="s">
        <v>202</v>
      </c>
      <c r="AX14" s="187" t="s">
        <v>202</v>
      </c>
      <c r="AY14" s="187" t="s">
        <v>202</v>
      </c>
      <c r="AZ14" s="187" t="s">
        <v>202</v>
      </c>
      <c r="BA14" s="188" t="s">
        <v>202</v>
      </c>
      <c r="BB14" s="446"/>
      <c r="BC14" s="444"/>
      <c r="BD14" s="444"/>
      <c r="BE14" s="442"/>
      <c r="BF14" s="442"/>
      <c r="BG14" s="445"/>
      <c r="BH14" s="445"/>
      <c r="BI14" s="442"/>
      <c r="BJ14" s="442"/>
      <c r="BK14" s="442"/>
      <c r="BL14" s="442"/>
    </row>
    <row r="15" spans="1:64" ht="15.75" customHeight="1" thickBot="1">
      <c r="A15" s="306">
        <v>4</v>
      </c>
      <c r="B15" s="304"/>
      <c r="C15" s="302"/>
      <c r="D15" s="302"/>
      <c r="E15" s="302"/>
      <c r="F15" s="305"/>
      <c r="G15" s="304"/>
      <c r="H15" s="302"/>
      <c r="I15" s="302" t="s">
        <v>204</v>
      </c>
      <c r="J15" s="305" t="s">
        <v>204</v>
      </c>
      <c r="K15" s="304" t="s">
        <v>204</v>
      </c>
      <c r="L15" s="302" t="s">
        <v>204</v>
      </c>
      <c r="M15" s="302"/>
      <c r="N15" s="303"/>
      <c r="O15" s="304"/>
      <c r="P15" s="302"/>
      <c r="Q15" s="302"/>
      <c r="R15" s="302"/>
      <c r="S15" s="302"/>
      <c r="T15" s="304" t="s">
        <v>201</v>
      </c>
      <c r="U15" s="302" t="s">
        <v>201</v>
      </c>
      <c r="V15" s="302" t="s">
        <v>201</v>
      </c>
      <c r="W15" s="303" t="s">
        <v>202</v>
      </c>
      <c r="X15" s="304" t="s">
        <v>202</v>
      </c>
      <c r="Y15" s="302"/>
      <c r="Z15" s="302"/>
      <c r="AA15" s="302"/>
      <c r="AB15" s="304"/>
      <c r="AC15" s="302"/>
      <c r="AD15" s="302"/>
      <c r="AE15" s="302"/>
      <c r="AF15" s="302"/>
      <c r="AG15" s="304"/>
      <c r="AH15" s="307"/>
      <c r="AI15" s="307" t="s">
        <v>201</v>
      </c>
      <c r="AJ15" s="307" t="s">
        <v>201</v>
      </c>
      <c r="AK15" s="308" t="s">
        <v>201</v>
      </c>
      <c r="AL15" s="307" t="s">
        <v>205</v>
      </c>
      <c r="AM15" s="307" t="s">
        <v>205</v>
      </c>
      <c r="AN15" s="309" t="s">
        <v>205</v>
      </c>
      <c r="AO15" s="310" t="s">
        <v>205</v>
      </c>
      <c r="AP15" s="309" t="s">
        <v>205</v>
      </c>
      <c r="AQ15" s="302" t="s">
        <v>205</v>
      </c>
      <c r="AR15" s="302" t="s">
        <v>205</v>
      </c>
      <c r="AS15" s="303" t="s">
        <v>205</v>
      </c>
      <c r="AT15" s="304" t="s">
        <v>202</v>
      </c>
      <c r="AU15" s="209" t="s">
        <v>202</v>
      </c>
      <c r="AV15" s="302" t="s">
        <v>202</v>
      </c>
      <c r="AW15" s="303" t="s">
        <v>202</v>
      </c>
      <c r="AX15" s="301" t="s">
        <v>202</v>
      </c>
      <c r="AY15" s="302" t="s">
        <v>202</v>
      </c>
      <c r="AZ15" s="302" t="s">
        <v>202</v>
      </c>
      <c r="BA15" s="303" t="s">
        <v>202</v>
      </c>
      <c r="BB15" s="192"/>
      <c r="BC15" s="193"/>
      <c r="BD15" s="193"/>
      <c r="BE15" s="194"/>
      <c r="BF15" s="194"/>
      <c r="BG15" s="195"/>
      <c r="BH15" s="195"/>
      <c r="BI15" s="194"/>
      <c r="BJ15" s="194"/>
      <c r="BK15" s="194"/>
      <c r="BL15" s="194"/>
    </row>
    <row r="16" spans="1:64" ht="9.75" customHeigh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7"/>
      <c r="BB16" s="198"/>
      <c r="BC16" s="443"/>
      <c r="BD16" s="443"/>
      <c r="BE16" s="443"/>
      <c r="BF16" s="443"/>
      <c r="BG16" s="443"/>
      <c r="BH16" s="443"/>
      <c r="BI16" s="443"/>
      <c r="BJ16" s="443"/>
      <c r="BK16" s="443"/>
      <c r="BL16" s="443"/>
    </row>
    <row r="17" spans="1:68" ht="13.5" customHeight="1">
      <c r="A17" s="440" t="s">
        <v>206</v>
      </c>
      <c r="B17" s="440"/>
      <c r="C17" s="440"/>
      <c r="D17" s="440"/>
      <c r="E17" s="440"/>
      <c r="F17" s="199"/>
      <c r="G17" s="199"/>
      <c r="H17" s="199"/>
      <c r="I17" s="200"/>
      <c r="K17" s="199"/>
      <c r="L17" s="199"/>
      <c r="M17" s="199"/>
      <c r="N17" s="199"/>
      <c r="O17" s="198"/>
      <c r="Q17" s="199"/>
      <c r="R17" s="199"/>
      <c r="S17" s="199"/>
      <c r="T17" s="199"/>
      <c r="U17" s="199"/>
      <c r="V17" s="199"/>
      <c r="W17" s="199"/>
      <c r="X17" s="197"/>
      <c r="Z17" s="201"/>
      <c r="AA17" s="201"/>
      <c r="AB17" s="201"/>
      <c r="AC17" s="201"/>
      <c r="AD17" s="201"/>
      <c r="AE17" s="201"/>
      <c r="AF17" s="201"/>
      <c r="AG17" s="201"/>
      <c r="AH17" s="198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3"/>
      <c r="AV17" s="198"/>
      <c r="AX17" s="199"/>
      <c r="AY17" s="199"/>
      <c r="BA17" s="198"/>
      <c r="BM17" s="199"/>
      <c r="BO17" s="199"/>
      <c r="BP17" s="199"/>
    </row>
    <row r="18" spans="1:68" ht="12.75">
      <c r="A18" s="199"/>
      <c r="B18" s="199"/>
      <c r="D18" s="199"/>
      <c r="E18" s="199"/>
      <c r="F18" s="204"/>
      <c r="G18" s="199"/>
      <c r="H18" s="439" t="s">
        <v>207</v>
      </c>
      <c r="I18" s="439"/>
      <c r="J18" s="439"/>
      <c r="K18" s="439"/>
      <c r="L18" s="439"/>
      <c r="M18" s="439"/>
      <c r="N18" s="439"/>
      <c r="O18" s="439"/>
      <c r="P18" s="439"/>
      <c r="Q18" s="439"/>
      <c r="R18" s="199"/>
      <c r="S18" s="199"/>
      <c r="T18" s="205" t="s">
        <v>208</v>
      </c>
      <c r="U18" s="199"/>
      <c r="V18" s="439" t="s">
        <v>411</v>
      </c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J18" s="202"/>
      <c r="AK18" s="206" t="s">
        <v>209</v>
      </c>
      <c r="AL18" s="202"/>
      <c r="AM18" s="441" t="s">
        <v>210</v>
      </c>
      <c r="AN18" s="441"/>
      <c r="AO18" s="441"/>
      <c r="AP18" s="441"/>
      <c r="AQ18" s="441"/>
      <c r="AR18" s="441"/>
      <c r="AS18" s="441"/>
      <c r="AT18" s="202"/>
      <c r="AU18" s="203"/>
      <c r="AV18" s="198"/>
      <c r="AX18" s="199"/>
      <c r="AY18" s="199"/>
      <c r="BA18" s="198"/>
      <c r="BM18" s="199"/>
      <c r="BO18" s="199"/>
      <c r="BP18" s="199"/>
    </row>
    <row r="20" spans="6:55" ht="12.75">
      <c r="F20" s="205" t="s">
        <v>211</v>
      </c>
      <c r="H20" s="439" t="s">
        <v>212</v>
      </c>
      <c r="I20" s="439"/>
      <c r="J20" s="439"/>
      <c r="K20" s="439"/>
      <c r="L20" s="439"/>
      <c r="M20" s="439"/>
      <c r="N20" s="439"/>
      <c r="O20" s="439"/>
      <c r="P20" s="439"/>
      <c r="Q20" s="439"/>
      <c r="T20" s="205" t="s">
        <v>205</v>
      </c>
      <c r="V20" s="439" t="s">
        <v>213</v>
      </c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39"/>
      <c r="AI20" s="439"/>
      <c r="AK20" s="205" t="s">
        <v>214</v>
      </c>
      <c r="AM20" s="439" t="s">
        <v>215</v>
      </c>
      <c r="AN20" s="439"/>
      <c r="AO20" s="439"/>
      <c r="AP20" s="439"/>
      <c r="AQ20" s="439"/>
      <c r="AR20" s="439"/>
      <c r="AS20" s="439"/>
      <c r="BA20" s="418"/>
      <c r="BB20" s="418"/>
      <c r="BC20" s="418"/>
    </row>
    <row r="22" spans="16:34" ht="16.5" customHeight="1">
      <c r="P22" s="426" t="s">
        <v>216</v>
      </c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</row>
    <row r="23" ht="7.5" customHeight="1" thickBot="1"/>
    <row r="24" spans="16:29" ht="12.75" customHeight="1">
      <c r="P24" s="427" t="s">
        <v>148</v>
      </c>
      <c r="Q24" s="428"/>
      <c r="R24" s="431" t="s">
        <v>217</v>
      </c>
      <c r="S24" s="431"/>
      <c r="T24" s="431" t="s">
        <v>218</v>
      </c>
      <c r="U24" s="431"/>
      <c r="V24" s="433" t="s">
        <v>219</v>
      </c>
      <c r="W24" s="433"/>
      <c r="X24" s="435" t="s">
        <v>220</v>
      </c>
      <c r="Y24" s="435"/>
      <c r="Z24" s="433" t="s">
        <v>215</v>
      </c>
      <c r="AA24" s="433"/>
      <c r="AB24" s="433" t="s">
        <v>221</v>
      </c>
      <c r="AC24" s="437"/>
    </row>
    <row r="25" spans="16:29" ht="20.25" customHeight="1">
      <c r="P25" s="429"/>
      <c r="Q25" s="430"/>
      <c r="R25" s="432"/>
      <c r="S25" s="432"/>
      <c r="T25" s="432"/>
      <c r="U25" s="432"/>
      <c r="V25" s="434"/>
      <c r="W25" s="434"/>
      <c r="X25" s="436"/>
      <c r="Y25" s="436"/>
      <c r="Z25" s="434"/>
      <c r="AA25" s="434"/>
      <c r="AB25" s="434"/>
      <c r="AC25" s="438"/>
    </row>
    <row r="26" spans="16:48" ht="34.5" customHeight="1">
      <c r="P26" s="429"/>
      <c r="Q26" s="430"/>
      <c r="R26" s="432"/>
      <c r="S26" s="432"/>
      <c r="T26" s="432"/>
      <c r="U26" s="432"/>
      <c r="V26" s="434"/>
      <c r="W26" s="434"/>
      <c r="X26" s="436"/>
      <c r="Y26" s="436"/>
      <c r="Z26" s="434"/>
      <c r="AA26" s="434"/>
      <c r="AB26" s="434"/>
      <c r="AC26" s="438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</row>
    <row r="27" spans="16:29" ht="15.75" customHeight="1">
      <c r="P27" s="414" t="s">
        <v>222</v>
      </c>
      <c r="Q27" s="415"/>
      <c r="R27" s="416">
        <v>36</v>
      </c>
      <c r="S27" s="416"/>
      <c r="T27" s="416">
        <v>6</v>
      </c>
      <c r="U27" s="416"/>
      <c r="V27" s="416"/>
      <c r="W27" s="416"/>
      <c r="X27" s="416"/>
      <c r="Y27" s="416"/>
      <c r="Z27" s="416">
        <v>10</v>
      </c>
      <c r="AA27" s="416"/>
      <c r="AB27" s="416">
        <f>SUM(R27:AA27)</f>
        <v>52</v>
      </c>
      <c r="AC27" s="417"/>
    </row>
    <row r="28" spans="16:29" ht="18" customHeight="1">
      <c r="P28" s="414" t="s">
        <v>223</v>
      </c>
      <c r="Q28" s="415"/>
      <c r="R28" s="416">
        <v>36</v>
      </c>
      <c r="S28" s="416"/>
      <c r="T28" s="416">
        <v>6</v>
      </c>
      <c r="U28" s="416"/>
      <c r="V28" s="416">
        <v>2</v>
      </c>
      <c r="W28" s="416"/>
      <c r="X28" s="416"/>
      <c r="Y28" s="416"/>
      <c r="Z28" s="416">
        <v>8</v>
      </c>
      <c r="AA28" s="416"/>
      <c r="AB28" s="416">
        <f>SUM(R28:AA28)</f>
        <v>52</v>
      </c>
      <c r="AC28" s="417"/>
    </row>
    <row r="29" spans="16:29" ht="19.5" customHeight="1">
      <c r="P29" s="414" t="s">
        <v>224</v>
      </c>
      <c r="Q29" s="415"/>
      <c r="R29" s="416">
        <v>36</v>
      </c>
      <c r="S29" s="416"/>
      <c r="T29" s="416">
        <v>6</v>
      </c>
      <c r="U29" s="416"/>
      <c r="V29" s="425">
        <v>2</v>
      </c>
      <c r="W29" s="425"/>
      <c r="X29" s="416"/>
      <c r="Y29" s="416"/>
      <c r="Z29" s="416">
        <v>8</v>
      </c>
      <c r="AA29" s="416"/>
      <c r="AB29" s="416">
        <f>SUM(R29:AA29)</f>
        <v>52</v>
      </c>
      <c r="AC29" s="417"/>
    </row>
    <row r="30" spans="2:40" ht="18" customHeight="1">
      <c r="B30" s="208"/>
      <c r="P30" s="414" t="s">
        <v>225</v>
      </c>
      <c r="Q30" s="415"/>
      <c r="R30" s="416">
        <v>24</v>
      </c>
      <c r="S30" s="416"/>
      <c r="T30" s="416">
        <v>6</v>
      </c>
      <c r="U30" s="416"/>
      <c r="V30" s="416">
        <v>4</v>
      </c>
      <c r="W30" s="416"/>
      <c r="X30" s="425">
        <v>8</v>
      </c>
      <c r="Y30" s="425"/>
      <c r="Z30" s="416">
        <v>10</v>
      </c>
      <c r="AA30" s="416"/>
      <c r="AB30" s="416">
        <f>SUM(R30:AA30)</f>
        <v>52</v>
      </c>
      <c r="AC30" s="417"/>
      <c r="AN30" s="201"/>
    </row>
    <row r="31" spans="16:29" ht="21.75" customHeight="1" thickBot="1">
      <c r="P31" s="419" t="s">
        <v>226</v>
      </c>
      <c r="Q31" s="420"/>
      <c r="R31" s="421">
        <f>SUM(R27:S30)</f>
        <v>132</v>
      </c>
      <c r="S31" s="421"/>
      <c r="T31" s="421">
        <f>SUM(T27:U30)</f>
        <v>24</v>
      </c>
      <c r="U31" s="421"/>
      <c r="V31" s="421">
        <f>SUM(V27:W30)</f>
        <v>8</v>
      </c>
      <c r="W31" s="421"/>
      <c r="X31" s="422">
        <f>SUM(X27:Y30)</f>
        <v>8</v>
      </c>
      <c r="Y31" s="423"/>
      <c r="Z31" s="421">
        <f>SUM(Z27:AA30)</f>
        <v>36</v>
      </c>
      <c r="AA31" s="421"/>
      <c r="AB31" s="421">
        <f>SUM(AB27:AC30)</f>
        <v>208</v>
      </c>
      <c r="AC31" s="424"/>
    </row>
  </sheetData>
  <sheetProtection/>
  <mergeCells count="93">
    <mergeCell ref="A1:M1"/>
    <mergeCell ref="O1:BA1"/>
    <mergeCell ref="BB1:BM1"/>
    <mergeCell ref="A2:M2"/>
    <mergeCell ref="O2:BA2"/>
    <mergeCell ref="BB2:BM2"/>
    <mergeCell ref="BB6:BM6"/>
    <mergeCell ref="A7:M7"/>
    <mergeCell ref="P7:AZ7"/>
    <mergeCell ref="O3:BA3"/>
    <mergeCell ref="BB3:BM3"/>
    <mergeCell ref="A4:M4"/>
    <mergeCell ref="N4:BA5"/>
    <mergeCell ref="BB4:BM4"/>
    <mergeCell ref="A5:M5"/>
    <mergeCell ref="BB5:BM5"/>
    <mergeCell ref="AK9:AN9"/>
    <mergeCell ref="A6:M6"/>
    <mergeCell ref="O6:BA6"/>
    <mergeCell ref="AO9:AS9"/>
    <mergeCell ref="AT9:AW9"/>
    <mergeCell ref="AX9:BA9"/>
    <mergeCell ref="BB12:BB14"/>
    <mergeCell ref="A8:AX8"/>
    <mergeCell ref="B9:F9"/>
    <mergeCell ref="G9:J9"/>
    <mergeCell ref="K9:N9"/>
    <mergeCell ref="O9:S9"/>
    <mergeCell ref="T9:W9"/>
    <mergeCell ref="X9:AA9"/>
    <mergeCell ref="AB9:AF9"/>
    <mergeCell ref="AG9:AJ9"/>
    <mergeCell ref="BK12:BL14"/>
    <mergeCell ref="BG16:BH16"/>
    <mergeCell ref="BI16:BJ16"/>
    <mergeCell ref="BK16:BL16"/>
    <mergeCell ref="BC12:BD14"/>
    <mergeCell ref="BE12:BF14"/>
    <mergeCell ref="BG12:BH14"/>
    <mergeCell ref="BI12:BJ14"/>
    <mergeCell ref="BC16:BD16"/>
    <mergeCell ref="BE16:BF16"/>
    <mergeCell ref="H20:Q20"/>
    <mergeCell ref="V20:AI20"/>
    <mergeCell ref="AM20:AS20"/>
    <mergeCell ref="A17:E17"/>
    <mergeCell ref="H18:Q18"/>
    <mergeCell ref="V18:AH18"/>
    <mergeCell ref="AM18:AS18"/>
    <mergeCell ref="P22:AH22"/>
    <mergeCell ref="P24:Q26"/>
    <mergeCell ref="R24:S26"/>
    <mergeCell ref="T24:U26"/>
    <mergeCell ref="V24:W26"/>
    <mergeCell ref="X24:Y26"/>
    <mergeCell ref="Z24:AA26"/>
    <mergeCell ref="AB24:AC26"/>
    <mergeCell ref="AB27:AC27"/>
    <mergeCell ref="P28:Q28"/>
    <mergeCell ref="R28:S28"/>
    <mergeCell ref="T28:U28"/>
    <mergeCell ref="V28:W28"/>
    <mergeCell ref="X28:Y28"/>
    <mergeCell ref="Z28:AA28"/>
    <mergeCell ref="AB28:AC28"/>
    <mergeCell ref="P27:Q27"/>
    <mergeCell ref="R27:S27"/>
    <mergeCell ref="P29:Q29"/>
    <mergeCell ref="R29:S29"/>
    <mergeCell ref="T29:U29"/>
    <mergeCell ref="V29:W29"/>
    <mergeCell ref="X27:Y27"/>
    <mergeCell ref="Z27:AA27"/>
    <mergeCell ref="T27:U27"/>
    <mergeCell ref="V27:W27"/>
    <mergeCell ref="AB31:AC31"/>
    <mergeCell ref="X29:Y29"/>
    <mergeCell ref="Z29:AA29"/>
    <mergeCell ref="R30:S30"/>
    <mergeCell ref="T30:U30"/>
    <mergeCell ref="V30:W30"/>
    <mergeCell ref="X30:Y30"/>
    <mergeCell ref="Z30:AA30"/>
    <mergeCell ref="P30:Q30"/>
    <mergeCell ref="AB29:AC29"/>
    <mergeCell ref="BA20:BC20"/>
    <mergeCell ref="AB30:AC30"/>
    <mergeCell ref="P31:Q31"/>
    <mergeCell ref="R31:S31"/>
    <mergeCell ref="T31:U31"/>
    <mergeCell ref="V31:W31"/>
    <mergeCell ref="X31:Y31"/>
    <mergeCell ref="Z31:AA31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12"/>
  <sheetViews>
    <sheetView tabSelected="1" view="pageBreakPreview" zoomScale="75" zoomScaleNormal="75" zoomScaleSheetLayoutView="75" zoomScalePageLayoutView="0" workbookViewId="0" topLeftCell="A73">
      <selection activeCell="H85" sqref="H85:I85"/>
    </sheetView>
  </sheetViews>
  <sheetFormatPr defaultColWidth="9.140625" defaultRowHeight="15"/>
  <cols>
    <col min="1" max="1" width="7.28125" style="0" customWidth="1"/>
    <col min="2" max="2" width="34.140625" style="0" customWidth="1"/>
    <col min="3" max="3" width="4.421875" style="0" customWidth="1"/>
    <col min="4" max="4" width="6.7109375" style="0" customWidth="1"/>
    <col min="5" max="5" width="4.57421875" style="0" customWidth="1"/>
    <col min="6" max="6" width="3.57421875" style="0" customWidth="1"/>
    <col min="7" max="7" width="0.9921875" style="0" customWidth="1"/>
    <col min="8" max="8" width="5.7109375" style="0" customWidth="1"/>
    <col min="9" max="9" width="0.2890625" style="0" customWidth="1"/>
    <col min="10" max="10" width="4.7109375" style="0" customWidth="1"/>
    <col min="11" max="11" width="1.8515625" style="0" customWidth="1"/>
    <col min="12" max="12" width="6.140625" style="0" customWidth="1"/>
    <col min="13" max="13" width="9.140625" style="0" hidden="1" customWidth="1"/>
    <col min="14" max="14" width="5.00390625" style="0" customWidth="1"/>
    <col min="15" max="15" width="5.00390625" style="300" hidden="1" customWidth="1"/>
    <col min="16" max="16" width="4.57421875" style="0" customWidth="1"/>
    <col min="17" max="17" width="5.00390625" style="0" customWidth="1"/>
    <col min="18" max="20" width="4.8515625" style="0" customWidth="1"/>
    <col min="21" max="21" width="4.421875" style="0" customWidth="1"/>
    <col min="22" max="22" width="4.28125" style="0" customWidth="1"/>
    <col min="23" max="23" width="5.8515625" style="0" customWidth="1"/>
    <col min="24" max="24" width="5.140625" style="0" customWidth="1"/>
    <col min="25" max="25" width="5.8515625" style="0" customWidth="1"/>
    <col min="26" max="26" width="4.8515625" style="0" customWidth="1"/>
    <col min="27" max="27" width="5.00390625" style="0" customWidth="1"/>
    <col min="28" max="28" width="5.421875" style="0" customWidth="1"/>
    <col min="29" max="29" width="6.140625" style="0" customWidth="1"/>
    <col min="30" max="30" width="4.8515625" style="0" customWidth="1"/>
    <col min="31" max="31" width="3.7109375" style="0" customWidth="1"/>
    <col min="32" max="32" width="3.28125" style="0" customWidth="1"/>
    <col min="33" max="33" width="4.57421875" style="0" customWidth="1"/>
    <col min="34" max="34" width="5.28125" style="0" customWidth="1"/>
    <col min="35" max="35" width="4.7109375" style="0" customWidth="1"/>
    <col min="36" max="36" width="5.28125" style="0" customWidth="1"/>
    <col min="37" max="38" width="4.421875" style="0" customWidth="1"/>
    <col min="39" max="39" width="6.00390625" style="0" customWidth="1"/>
    <col min="40" max="40" width="4.7109375" style="0" customWidth="1"/>
    <col min="41" max="41" width="4.421875" style="0" customWidth="1"/>
    <col min="42" max="42" width="4.7109375" style="0" customWidth="1"/>
    <col min="43" max="43" width="5.00390625" style="0" customWidth="1"/>
    <col min="44" max="44" width="5.140625" style="0" customWidth="1"/>
    <col min="45" max="45" width="5.00390625" style="0" customWidth="1"/>
    <col min="46" max="46" width="4.00390625" style="0" customWidth="1"/>
    <col min="47" max="47" width="4.8515625" style="0" customWidth="1"/>
    <col min="48" max="48" width="4.421875" style="0" customWidth="1"/>
    <col min="49" max="49" width="4.7109375" style="0" customWidth="1"/>
    <col min="50" max="50" width="5.28125" style="0" customWidth="1"/>
    <col min="51" max="51" width="5.00390625" style="0" customWidth="1"/>
    <col min="52" max="52" width="5.140625" style="0" customWidth="1"/>
    <col min="53" max="53" width="5.28125" style="0" customWidth="1"/>
    <col min="54" max="54" width="5.00390625" style="0" customWidth="1"/>
    <col min="55" max="55" width="4.421875" style="0" customWidth="1"/>
    <col min="56" max="56" width="5.140625" style="0" customWidth="1"/>
    <col min="57" max="57" width="5.00390625" style="0" customWidth="1"/>
    <col min="58" max="58" width="4.00390625" style="0" customWidth="1"/>
    <col min="59" max="59" width="4.8515625" style="0" customWidth="1"/>
    <col min="60" max="60" width="5.00390625" style="0" customWidth="1"/>
    <col min="61" max="61" width="4.7109375" style="0" customWidth="1"/>
    <col min="62" max="62" width="4.28125" style="0" customWidth="1"/>
    <col min="63" max="63" width="5.00390625" style="0" customWidth="1"/>
  </cols>
  <sheetData>
    <row r="1" spans="1:63" ht="15">
      <c r="A1" s="1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27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21" thickBot="1">
      <c r="A2" s="1"/>
      <c r="C2" s="628" t="s">
        <v>0</v>
      </c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118"/>
      <c r="AM2" s="118"/>
      <c r="AN2" s="2"/>
      <c r="AO2" s="2"/>
      <c r="AP2" s="2"/>
      <c r="AQ2" s="2"/>
      <c r="AR2" s="118"/>
      <c r="AS2" s="118"/>
      <c r="AT2" s="2"/>
      <c r="AU2" s="2"/>
      <c r="AV2" s="2"/>
      <c r="AW2" s="2"/>
      <c r="AX2" s="118"/>
      <c r="AY2" s="118"/>
      <c r="AZ2" s="2"/>
      <c r="BA2" s="2"/>
      <c r="BB2" s="2"/>
      <c r="BC2" s="2"/>
      <c r="BD2" s="118"/>
      <c r="BE2" s="118"/>
      <c r="BF2" s="2"/>
      <c r="BG2" s="2"/>
      <c r="BH2" s="2"/>
      <c r="BI2" s="2"/>
      <c r="BJ2" s="118"/>
      <c r="BK2" s="118"/>
    </row>
    <row r="3" spans="1:63" ht="15.75" thickBot="1">
      <c r="A3" s="605" t="s">
        <v>1</v>
      </c>
      <c r="B3" s="608" t="s">
        <v>2</v>
      </c>
      <c r="C3" s="611" t="s">
        <v>3</v>
      </c>
      <c r="D3" s="612"/>
      <c r="E3" s="612"/>
      <c r="F3" s="613" t="s">
        <v>4</v>
      </c>
      <c r="G3" s="614"/>
      <c r="H3" s="636" t="s">
        <v>116</v>
      </c>
      <c r="I3" s="637"/>
      <c r="J3" s="645" t="s">
        <v>5</v>
      </c>
      <c r="K3" s="646"/>
      <c r="L3" s="646"/>
      <c r="M3" s="646"/>
      <c r="N3" s="647"/>
      <c r="O3" s="642" t="s">
        <v>231</v>
      </c>
      <c r="P3" s="602" t="s">
        <v>6</v>
      </c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603"/>
      <c r="AN3" s="603"/>
      <c r="AO3" s="603"/>
      <c r="AP3" s="603"/>
      <c r="AQ3" s="603"/>
      <c r="AR3" s="603"/>
      <c r="AS3" s="603"/>
      <c r="AT3" s="603"/>
      <c r="AU3" s="603"/>
      <c r="AV3" s="603"/>
      <c r="AW3" s="603"/>
      <c r="AX3" s="603"/>
      <c r="AY3" s="603"/>
      <c r="AZ3" s="603"/>
      <c r="BA3" s="603"/>
      <c r="BB3" s="603"/>
      <c r="BC3" s="603"/>
      <c r="BD3" s="603"/>
      <c r="BE3" s="603"/>
      <c r="BF3" s="603"/>
      <c r="BG3" s="603"/>
      <c r="BH3" s="603"/>
      <c r="BI3" s="603"/>
      <c r="BJ3" s="603"/>
      <c r="BK3" s="604"/>
    </row>
    <row r="4" spans="1:63" ht="15.75" thickBot="1">
      <c r="A4" s="606"/>
      <c r="B4" s="609"/>
      <c r="C4" s="612"/>
      <c r="D4" s="612"/>
      <c r="E4" s="612"/>
      <c r="F4" s="615"/>
      <c r="G4" s="616"/>
      <c r="H4" s="638"/>
      <c r="I4" s="639"/>
      <c r="J4" s="648"/>
      <c r="K4" s="649"/>
      <c r="L4" s="649"/>
      <c r="M4" s="649"/>
      <c r="N4" s="650"/>
      <c r="O4" s="643"/>
      <c r="P4" s="622" t="s">
        <v>7</v>
      </c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4"/>
      <c r="AB4" s="622" t="s">
        <v>8</v>
      </c>
      <c r="AC4" s="623"/>
      <c r="AD4" s="623"/>
      <c r="AE4" s="623"/>
      <c r="AF4" s="623"/>
      <c r="AG4" s="623"/>
      <c r="AH4" s="623"/>
      <c r="AI4" s="623"/>
      <c r="AJ4" s="623"/>
      <c r="AK4" s="623"/>
      <c r="AL4" s="623"/>
      <c r="AM4" s="624"/>
      <c r="AN4" s="622" t="s">
        <v>9</v>
      </c>
      <c r="AO4" s="623"/>
      <c r="AP4" s="623"/>
      <c r="AQ4" s="623"/>
      <c r="AR4" s="623"/>
      <c r="AS4" s="623"/>
      <c r="AT4" s="623"/>
      <c r="AU4" s="623"/>
      <c r="AV4" s="623"/>
      <c r="AW4" s="623"/>
      <c r="AX4" s="623"/>
      <c r="AY4" s="624"/>
      <c r="AZ4" s="622" t="s">
        <v>10</v>
      </c>
      <c r="BA4" s="623"/>
      <c r="BB4" s="623"/>
      <c r="BC4" s="623"/>
      <c r="BD4" s="623"/>
      <c r="BE4" s="623"/>
      <c r="BF4" s="623"/>
      <c r="BG4" s="623"/>
      <c r="BH4" s="623"/>
      <c r="BI4" s="623"/>
      <c r="BJ4" s="623"/>
      <c r="BK4" s="623"/>
    </row>
    <row r="5" spans="1:63" ht="15.75" thickBot="1">
      <c r="A5" s="606"/>
      <c r="B5" s="609"/>
      <c r="C5" s="631" t="s">
        <v>11</v>
      </c>
      <c r="D5" s="631" t="s">
        <v>12</v>
      </c>
      <c r="E5" s="631" t="s">
        <v>13</v>
      </c>
      <c r="F5" s="617"/>
      <c r="G5" s="618"/>
      <c r="H5" s="638"/>
      <c r="I5" s="639"/>
      <c r="J5" s="651" t="s">
        <v>14</v>
      </c>
      <c r="K5" s="652"/>
      <c r="L5" s="651" t="s">
        <v>15</v>
      </c>
      <c r="M5" s="652"/>
      <c r="N5" s="633" t="s">
        <v>117</v>
      </c>
      <c r="O5" s="643"/>
      <c r="P5" s="625" t="s">
        <v>16</v>
      </c>
      <c r="Q5" s="626"/>
      <c r="R5" s="626"/>
      <c r="S5" s="626"/>
      <c r="T5" s="627"/>
      <c r="U5" s="116">
        <v>18</v>
      </c>
      <c r="V5" s="625" t="s">
        <v>17</v>
      </c>
      <c r="W5" s="626"/>
      <c r="X5" s="626"/>
      <c r="Y5" s="626"/>
      <c r="Z5" s="627"/>
      <c r="AA5" s="116">
        <v>18</v>
      </c>
      <c r="AB5" s="625" t="s">
        <v>18</v>
      </c>
      <c r="AC5" s="626"/>
      <c r="AD5" s="626"/>
      <c r="AE5" s="626"/>
      <c r="AF5" s="627"/>
      <c r="AG5" s="116">
        <v>18</v>
      </c>
      <c r="AH5" s="625" t="s">
        <v>19</v>
      </c>
      <c r="AI5" s="626"/>
      <c r="AJ5" s="626"/>
      <c r="AK5" s="626"/>
      <c r="AL5" s="627"/>
      <c r="AM5" s="116">
        <v>18</v>
      </c>
      <c r="AN5" s="625" t="s">
        <v>20</v>
      </c>
      <c r="AO5" s="626"/>
      <c r="AP5" s="626"/>
      <c r="AQ5" s="626"/>
      <c r="AR5" s="627"/>
      <c r="AS5" s="116">
        <v>18</v>
      </c>
      <c r="AT5" s="625" t="s">
        <v>21</v>
      </c>
      <c r="AU5" s="626"/>
      <c r="AV5" s="626"/>
      <c r="AW5" s="626"/>
      <c r="AX5" s="627"/>
      <c r="AY5" s="116">
        <v>18</v>
      </c>
      <c r="AZ5" s="625" t="s">
        <v>22</v>
      </c>
      <c r="BA5" s="626"/>
      <c r="BB5" s="626"/>
      <c r="BC5" s="626"/>
      <c r="BD5" s="627"/>
      <c r="BE5" s="116">
        <v>14</v>
      </c>
      <c r="BF5" s="625" t="s">
        <v>23</v>
      </c>
      <c r="BG5" s="626"/>
      <c r="BH5" s="626"/>
      <c r="BI5" s="626"/>
      <c r="BJ5" s="627"/>
      <c r="BK5" s="116">
        <v>10</v>
      </c>
    </row>
    <row r="6" spans="1:63" ht="15.75" thickBot="1">
      <c r="A6" s="606"/>
      <c r="B6" s="609"/>
      <c r="C6" s="632"/>
      <c r="D6" s="632"/>
      <c r="E6" s="632"/>
      <c r="F6" s="617"/>
      <c r="G6" s="618"/>
      <c r="H6" s="638"/>
      <c r="I6" s="639"/>
      <c r="J6" s="652"/>
      <c r="K6" s="652"/>
      <c r="L6" s="652"/>
      <c r="M6" s="652"/>
      <c r="N6" s="634"/>
      <c r="O6" s="643"/>
      <c r="P6" s="500" t="s">
        <v>24</v>
      </c>
      <c r="Q6" s="500" t="s">
        <v>25</v>
      </c>
      <c r="R6" s="509" t="s">
        <v>26</v>
      </c>
      <c r="S6" s="500" t="s">
        <v>27</v>
      </c>
      <c r="T6" s="498" t="s">
        <v>28</v>
      </c>
      <c r="U6" s="498" t="s">
        <v>29</v>
      </c>
      <c r="V6" s="500" t="s">
        <v>24</v>
      </c>
      <c r="W6" s="500" t="s">
        <v>25</v>
      </c>
      <c r="X6" s="509" t="s">
        <v>26</v>
      </c>
      <c r="Y6" s="500" t="s">
        <v>27</v>
      </c>
      <c r="Z6" s="498" t="s">
        <v>28</v>
      </c>
      <c r="AA6" s="498" t="s">
        <v>29</v>
      </c>
      <c r="AB6" s="500" t="s">
        <v>24</v>
      </c>
      <c r="AC6" s="500" t="s">
        <v>25</v>
      </c>
      <c r="AD6" s="509" t="s">
        <v>26</v>
      </c>
      <c r="AE6" s="500" t="s">
        <v>27</v>
      </c>
      <c r="AF6" s="498" t="s">
        <v>28</v>
      </c>
      <c r="AG6" s="498" t="s">
        <v>29</v>
      </c>
      <c r="AH6" s="500" t="s">
        <v>24</v>
      </c>
      <c r="AI6" s="500" t="s">
        <v>25</v>
      </c>
      <c r="AJ6" s="509" t="s">
        <v>26</v>
      </c>
      <c r="AK6" s="500" t="s">
        <v>27</v>
      </c>
      <c r="AL6" s="498" t="s">
        <v>28</v>
      </c>
      <c r="AM6" s="498" t="s">
        <v>29</v>
      </c>
      <c r="AN6" s="500" t="s">
        <v>24</v>
      </c>
      <c r="AO6" s="500" t="s">
        <v>25</v>
      </c>
      <c r="AP6" s="509" t="s">
        <v>26</v>
      </c>
      <c r="AQ6" s="500" t="s">
        <v>27</v>
      </c>
      <c r="AR6" s="498" t="s">
        <v>28</v>
      </c>
      <c r="AS6" s="498" t="s">
        <v>29</v>
      </c>
      <c r="AT6" s="500" t="s">
        <v>24</v>
      </c>
      <c r="AU6" s="500" t="s">
        <v>25</v>
      </c>
      <c r="AV6" s="509" t="s">
        <v>26</v>
      </c>
      <c r="AW6" s="500" t="s">
        <v>27</v>
      </c>
      <c r="AX6" s="498" t="s">
        <v>28</v>
      </c>
      <c r="AY6" s="498" t="s">
        <v>29</v>
      </c>
      <c r="AZ6" s="500" t="s">
        <v>24</v>
      </c>
      <c r="BA6" s="500" t="s">
        <v>25</v>
      </c>
      <c r="BB6" s="509" t="s">
        <v>26</v>
      </c>
      <c r="BC6" s="500" t="s">
        <v>27</v>
      </c>
      <c r="BD6" s="498" t="s">
        <v>28</v>
      </c>
      <c r="BE6" s="498" t="s">
        <v>29</v>
      </c>
      <c r="BF6" s="500" t="s">
        <v>24</v>
      </c>
      <c r="BG6" s="500" t="s">
        <v>25</v>
      </c>
      <c r="BH6" s="621" t="s">
        <v>26</v>
      </c>
      <c r="BI6" s="500" t="s">
        <v>27</v>
      </c>
      <c r="BJ6" s="498" t="s">
        <v>28</v>
      </c>
      <c r="BK6" s="498" t="s">
        <v>29</v>
      </c>
    </row>
    <row r="7" spans="1:63" ht="81" customHeight="1" thickBot="1">
      <c r="A7" s="607"/>
      <c r="B7" s="610"/>
      <c r="C7" s="632"/>
      <c r="D7" s="632"/>
      <c r="E7" s="632"/>
      <c r="F7" s="619"/>
      <c r="G7" s="620"/>
      <c r="H7" s="640"/>
      <c r="I7" s="641"/>
      <c r="J7" s="652"/>
      <c r="K7" s="652"/>
      <c r="L7" s="652"/>
      <c r="M7" s="652"/>
      <c r="N7" s="635"/>
      <c r="O7" s="644"/>
      <c r="P7" s="501"/>
      <c r="Q7" s="501"/>
      <c r="R7" s="509"/>
      <c r="S7" s="501"/>
      <c r="T7" s="499"/>
      <c r="U7" s="499"/>
      <c r="V7" s="501"/>
      <c r="W7" s="501"/>
      <c r="X7" s="509"/>
      <c r="Y7" s="501"/>
      <c r="Z7" s="499"/>
      <c r="AA7" s="499"/>
      <c r="AB7" s="501"/>
      <c r="AC7" s="501"/>
      <c r="AD7" s="509"/>
      <c r="AE7" s="501"/>
      <c r="AF7" s="499"/>
      <c r="AG7" s="499"/>
      <c r="AH7" s="501"/>
      <c r="AI7" s="501"/>
      <c r="AJ7" s="509"/>
      <c r="AK7" s="501"/>
      <c r="AL7" s="499"/>
      <c r="AM7" s="499"/>
      <c r="AN7" s="501"/>
      <c r="AO7" s="501"/>
      <c r="AP7" s="509"/>
      <c r="AQ7" s="501"/>
      <c r="AR7" s="499"/>
      <c r="AS7" s="499"/>
      <c r="AT7" s="501"/>
      <c r="AU7" s="501"/>
      <c r="AV7" s="509"/>
      <c r="AW7" s="501"/>
      <c r="AX7" s="499"/>
      <c r="AY7" s="499"/>
      <c r="AZ7" s="501"/>
      <c r="BA7" s="501"/>
      <c r="BB7" s="509"/>
      <c r="BC7" s="501"/>
      <c r="BD7" s="499"/>
      <c r="BE7" s="499"/>
      <c r="BF7" s="501"/>
      <c r="BG7" s="501"/>
      <c r="BH7" s="621"/>
      <c r="BI7" s="501"/>
      <c r="BJ7" s="499"/>
      <c r="BK7" s="499"/>
    </row>
    <row r="8" spans="1:63" ht="18.75" customHeight="1" thickBot="1">
      <c r="A8" s="503" t="s">
        <v>30</v>
      </c>
      <c r="B8" s="504"/>
      <c r="C8" s="504"/>
      <c r="D8" s="504"/>
      <c r="E8" s="504"/>
      <c r="F8" s="504"/>
      <c r="G8" s="508"/>
      <c r="H8" s="4"/>
      <c r="I8" s="4"/>
      <c r="J8" s="4"/>
      <c r="K8" s="4"/>
      <c r="L8" s="4"/>
      <c r="M8" s="4"/>
      <c r="N8" s="4"/>
      <c r="O8" s="27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5"/>
      <c r="BJ8" s="4"/>
      <c r="BK8" s="4"/>
    </row>
    <row r="9" spans="1:63" ht="15.75" thickBot="1">
      <c r="A9" s="238"/>
      <c r="B9" s="239" t="s">
        <v>31</v>
      </c>
      <c r="C9" s="240"/>
      <c r="D9" s="241"/>
      <c r="E9" s="241"/>
      <c r="F9" s="653">
        <f>SUM(F10:G14)</f>
        <v>20</v>
      </c>
      <c r="G9" s="654"/>
      <c r="H9" s="653">
        <f>SUM(H10:I14)</f>
        <v>720</v>
      </c>
      <c r="I9" s="654"/>
      <c r="J9" s="653">
        <f>SUM(J10:K14)</f>
        <v>360</v>
      </c>
      <c r="K9" s="654"/>
      <c r="L9" s="653">
        <f>SUM(L10:M14)</f>
        <v>216</v>
      </c>
      <c r="M9" s="654"/>
      <c r="N9" s="242">
        <f>SUM(N10:N14)</f>
        <v>144</v>
      </c>
      <c r="O9" s="276"/>
      <c r="P9" s="242"/>
      <c r="Q9" s="242"/>
      <c r="R9" s="243"/>
      <c r="S9" s="243"/>
      <c r="T9" s="244"/>
      <c r="U9" s="244"/>
      <c r="V9" s="242"/>
      <c r="W9" s="242"/>
      <c r="X9" s="243"/>
      <c r="Y9" s="243"/>
      <c r="Z9" s="244"/>
      <c r="AA9" s="244"/>
      <c r="AB9" s="242"/>
      <c r="AC9" s="242"/>
      <c r="AD9" s="243"/>
      <c r="AE9" s="243"/>
      <c r="AF9" s="244"/>
      <c r="AG9" s="244"/>
      <c r="AH9" s="242"/>
      <c r="AI9" s="242"/>
      <c r="AJ9" s="243"/>
      <c r="AK9" s="243"/>
      <c r="AL9" s="244"/>
      <c r="AM9" s="244"/>
      <c r="AN9" s="242"/>
      <c r="AO9" s="242"/>
      <c r="AP9" s="243"/>
      <c r="AQ9" s="243"/>
      <c r="AR9" s="244"/>
      <c r="AS9" s="244"/>
      <c r="AT9" s="242"/>
      <c r="AU9" s="242"/>
      <c r="AV9" s="243"/>
      <c r="AW9" s="243"/>
      <c r="AX9" s="244"/>
      <c r="AY9" s="244"/>
      <c r="AZ9" s="242"/>
      <c r="BA9" s="242"/>
      <c r="BB9" s="243"/>
      <c r="BC9" s="243"/>
      <c r="BD9" s="244"/>
      <c r="BE9" s="244"/>
      <c r="BF9" s="242"/>
      <c r="BG9" s="242"/>
      <c r="BH9" s="245"/>
      <c r="BI9" s="246"/>
      <c r="BJ9" s="244"/>
      <c r="BK9" s="244"/>
    </row>
    <row r="10" spans="1:63" ht="15">
      <c r="A10" s="6" t="s">
        <v>32</v>
      </c>
      <c r="B10" s="78" t="s">
        <v>37</v>
      </c>
      <c r="C10" s="8">
        <v>2</v>
      </c>
      <c r="D10" s="9"/>
      <c r="E10" s="9"/>
      <c r="F10" s="484">
        <v>2</v>
      </c>
      <c r="G10" s="485"/>
      <c r="H10" s="473">
        <f>SUM(J10:N10)</f>
        <v>72</v>
      </c>
      <c r="I10" s="474"/>
      <c r="J10" s="473">
        <f>SUM(R10:S10,X10:Y10,AD10:AE10,AJ10:AK10,AP10:AQ10,AV10:AW10,BB10:BC10,BH10:BI10)</f>
        <v>36</v>
      </c>
      <c r="K10" s="475"/>
      <c r="L10" s="476">
        <f>SUM(U10,AA10,AG10,AM10,AS10,AY10,BE10,BK10)</f>
        <v>27</v>
      </c>
      <c r="M10" s="477"/>
      <c r="N10" s="127">
        <f>SUM(T10,Z10,AF10,AL10,AR10,AX10,BD10,BJ10)</f>
        <v>9</v>
      </c>
      <c r="O10" s="277"/>
      <c r="P10" s="10">
        <v>1</v>
      </c>
      <c r="Q10" s="10">
        <v>1</v>
      </c>
      <c r="R10" s="11">
        <v>10</v>
      </c>
      <c r="S10" s="11">
        <v>8</v>
      </c>
      <c r="T10" s="12"/>
      <c r="U10" s="12">
        <v>18</v>
      </c>
      <c r="V10" s="10">
        <v>1</v>
      </c>
      <c r="W10" s="10">
        <v>1</v>
      </c>
      <c r="X10" s="11">
        <v>10</v>
      </c>
      <c r="Y10" s="11">
        <v>8</v>
      </c>
      <c r="Z10" s="12">
        <v>9</v>
      </c>
      <c r="AA10" s="12">
        <v>9</v>
      </c>
      <c r="AB10" s="10"/>
      <c r="AC10" s="10"/>
      <c r="AD10" s="11"/>
      <c r="AE10" s="11"/>
      <c r="AF10" s="12"/>
      <c r="AG10" s="12"/>
      <c r="AH10" s="10"/>
      <c r="AI10" s="10"/>
      <c r="AJ10" s="11"/>
      <c r="AK10" s="11"/>
      <c r="AL10" s="12"/>
      <c r="AM10" s="12"/>
      <c r="AN10" s="10"/>
      <c r="AO10" s="10"/>
      <c r="AP10" s="11"/>
      <c r="AQ10" s="11"/>
      <c r="AR10" s="12"/>
      <c r="AS10" s="12"/>
      <c r="AT10" s="10"/>
      <c r="AU10" s="10"/>
      <c r="AV10" s="11"/>
      <c r="AW10" s="11"/>
      <c r="AX10" s="12"/>
      <c r="AY10" s="12"/>
      <c r="AZ10" s="10"/>
      <c r="BA10" s="10"/>
      <c r="BB10" s="11"/>
      <c r="BC10" s="11"/>
      <c r="BD10" s="12"/>
      <c r="BE10" s="12"/>
      <c r="BF10" s="10"/>
      <c r="BG10" s="10"/>
      <c r="BH10" s="13"/>
      <c r="BI10" s="13"/>
      <c r="BJ10" s="11"/>
      <c r="BK10" s="19"/>
    </row>
    <row r="11" spans="1:63" ht="15">
      <c r="A11" s="6" t="s">
        <v>34</v>
      </c>
      <c r="B11" s="78" t="s">
        <v>33</v>
      </c>
      <c r="C11" s="8">
        <v>2.3</v>
      </c>
      <c r="D11" s="9"/>
      <c r="E11" s="9"/>
      <c r="F11" s="471">
        <v>4</v>
      </c>
      <c r="G11" s="472"/>
      <c r="H11" s="473">
        <f>SUM(J11:N11)</f>
        <v>144</v>
      </c>
      <c r="I11" s="474"/>
      <c r="J11" s="473">
        <f>SUM(R11:S11,X11:Y11,AD11:AE11,AJ11:AK11,AP11:AQ11,AV11:AW11,BB11:BC11,BH11:BI11)</f>
        <v>72</v>
      </c>
      <c r="K11" s="475"/>
      <c r="L11" s="476">
        <f>SUM(U11,AA11,AG11,AM11,AS11,AY11,BE11,BK11)</f>
        <v>18</v>
      </c>
      <c r="M11" s="477"/>
      <c r="N11" s="128">
        <f>SUM(T11,Z11,AF11,AL11,AR11,AX11,BD11,BJ11)</f>
        <v>54</v>
      </c>
      <c r="O11" s="278"/>
      <c r="P11" s="10"/>
      <c r="Q11" s="10"/>
      <c r="R11" s="11"/>
      <c r="S11" s="11"/>
      <c r="T11" s="12"/>
      <c r="U11" s="12"/>
      <c r="V11" s="10">
        <v>1</v>
      </c>
      <c r="W11" s="10">
        <v>1</v>
      </c>
      <c r="X11" s="11">
        <v>12</v>
      </c>
      <c r="Y11" s="11">
        <v>6</v>
      </c>
      <c r="Z11" s="12">
        <v>9</v>
      </c>
      <c r="AA11" s="12">
        <v>9</v>
      </c>
      <c r="AB11" s="10">
        <v>3</v>
      </c>
      <c r="AC11" s="10">
        <v>3</v>
      </c>
      <c r="AD11" s="11">
        <v>30</v>
      </c>
      <c r="AE11" s="11">
        <v>24</v>
      </c>
      <c r="AF11" s="12">
        <v>45</v>
      </c>
      <c r="AG11" s="12">
        <v>9</v>
      </c>
      <c r="AH11" s="10"/>
      <c r="AI11" s="10"/>
      <c r="AJ11" s="11"/>
      <c r="AK11" s="11"/>
      <c r="AL11" s="12"/>
      <c r="AM11" s="12"/>
      <c r="AN11" s="10"/>
      <c r="AO11" s="10"/>
      <c r="AP11" s="11"/>
      <c r="AQ11" s="11"/>
      <c r="AR11" s="12"/>
      <c r="AS11" s="12"/>
      <c r="AT11" s="10"/>
      <c r="AU11" s="10"/>
      <c r="AV11" s="11"/>
      <c r="AW11" s="11"/>
      <c r="AX11" s="12"/>
      <c r="AY11" s="12"/>
      <c r="AZ11" s="10"/>
      <c r="BA11" s="10"/>
      <c r="BB11" s="11"/>
      <c r="BC11" s="11"/>
      <c r="BD11" s="12"/>
      <c r="BE11" s="12"/>
      <c r="BF11" s="10"/>
      <c r="BG11" s="10"/>
      <c r="BH11" s="13"/>
      <c r="BI11" s="13"/>
      <c r="BJ11" s="11"/>
      <c r="BK11" s="19"/>
    </row>
    <row r="12" spans="1:63" ht="15">
      <c r="A12" s="6" t="s">
        <v>304</v>
      </c>
      <c r="B12" s="311" t="s">
        <v>232</v>
      </c>
      <c r="C12" s="15">
        <v>3</v>
      </c>
      <c r="D12" s="16"/>
      <c r="E12" s="16"/>
      <c r="F12" s="566">
        <v>7</v>
      </c>
      <c r="G12" s="567"/>
      <c r="H12" s="473">
        <f>SUM(J12:N12)</f>
        <v>252</v>
      </c>
      <c r="I12" s="474"/>
      <c r="J12" s="473">
        <f>SUM(R12:S12,X12:Y12,AD12:AE12,AJ12:AK12,AP12:AQ12,AV12:AW12,BB12:BC12,BH12:BI12)</f>
        <v>126</v>
      </c>
      <c r="K12" s="475"/>
      <c r="L12" s="476">
        <f>SUM(U12,AA12,AG12,AM12,AS12,AY12,BE12,BK12)</f>
        <v>99</v>
      </c>
      <c r="M12" s="477"/>
      <c r="N12" s="128">
        <f>SUM(T12,Z12,AF12,AL12,AR12,AX12,BD12,BJ12)</f>
        <v>27</v>
      </c>
      <c r="O12" s="279"/>
      <c r="P12" s="17">
        <v>2</v>
      </c>
      <c r="Q12" s="17">
        <v>2</v>
      </c>
      <c r="R12" s="18"/>
      <c r="S12" s="18">
        <v>36</v>
      </c>
      <c r="T12" s="12"/>
      <c r="U12" s="19">
        <v>36</v>
      </c>
      <c r="V12" s="17">
        <v>3</v>
      </c>
      <c r="W12" s="17">
        <v>3</v>
      </c>
      <c r="X12" s="18"/>
      <c r="Y12" s="18">
        <v>54</v>
      </c>
      <c r="Z12" s="12"/>
      <c r="AA12" s="19">
        <v>54</v>
      </c>
      <c r="AB12" s="17">
        <v>2</v>
      </c>
      <c r="AC12" s="17">
        <v>2</v>
      </c>
      <c r="AD12" s="18"/>
      <c r="AE12" s="18">
        <v>36</v>
      </c>
      <c r="AF12" s="12">
        <v>27</v>
      </c>
      <c r="AG12" s="19">
        <v>9</v>
      </c>
      <c r="AH12" s="17"/>
      <c r="AI12" s="17"/>
      <c r="AJ12" s="18"/>
      <c r="AK12" s="18"/>
      <c r="AL12" s="12"/>
      <c r="AM12" s="19"/>
      <c r="AN12" s="17"/>
      <c r="AO12" s="17"/>
      <c r="AP12" s="18"/>
      <c r="AQ12" s="11"/>
      <c r="AR12" s="12"/>
      <c r="AS12" s="19"/>
      <c r="AT12" s="21"/>
      <c r="AU12" s="19"/>
      <c r="AV12" s="18"/>
      <c r="AW12" s="11"/>
      <c r="AX12" s="12"/>
      <c r="AY12" s="19"/>
      <c r="AZ12" s="21"/>
      <c r="BA12" s="19"/>
      <c r="BB12" s="18"/>
      <c r="BC12" s="11"/>
      <c r="BD12" s="12"/>
      <c r="BE12" s="19"/>
      <c r="BF12" s="21"/>
      <c r="BG12" s="19"/>
      <c r="BH12" s="20"/>
      <c r="BI12" s="20"/>
      <c r="BJ12" s="11"/>
      <c r="BK12" s="19"/>
    </row>
    <row r="13" spans="1:63" ht="30">
      <c r="A13" s="6" t="s">
        <v>35</v>
      </c>
      <c r="B13" s="36" t="s">
        <v>233</v>
      </c>
      <c r="C13" s="22">
        <v>5</v>
      </c>
      <c r="D13" s="23"/>
      <c r="E13" s="9"/>
      <c r="F13" s="478">
        <v>2</v>
      </c>
      <c r="G13" s="479"/>
      <c r="H13" s="473">
        <f>SUM(J13:N13)</f>
        <v>72</v>
      </c>
      <c r="I13" s="474"/>
      <c r="J13" s="473">
        <f>SUM(R13:S13,X13:Y13,AD13:AE13,AJ13:AK13,AP13:AQ13,AV13:AW13,BB13:BC13,BH13:BI13)</f>
        <v>36</v>
      </c>
      <c r="K13" s="475"/>
      <c r="L13" s="476">
        <f>SUM(U13,AA13,AG13,AM13,AS13,AY13,BE13,BK13)</f>
        <v>18</v>
      </c>
      <c r="M13" s="477"/>
      <c r="N13" s="128">
        <f>SUM(T13,Z13,AF13,AL13,AR13,AX13,BD13,BJ13)</f>
        <v>18</v>
      </c>
      <c r="O13" s="280"/>
      <c r="P13" s="25"/>
      <c r="Q13" s="12"/>
      <c r="R13" s="11"/>
      <c r="S13" s="13"/>
      <c r="T13" s="11"/>
      <c r="U13" s="19"/>
      <c r="V13" s="25"/>
      <c r="W13" s="12"/>
      <c r="X13" s="11"/>
      <c r="Y13" s="13"/>
      <c r="Z13" s="11"/>
      <c r="AA13" s="19"/>
      <c r="AB13" s="25"/>
      <c r="AC13" s="12"/>
      <c r="AD13" s="11"/>
      <c r="AE13" s="13"/>
      <c r="AF13" s="11"/>
      <c r="AG13" s="19"/>
      <c r="AH13" s="25"/>
      <c r="AI13" s="12"/>
      <c r="AJ13" s="11"/>
      <c r="AK13" s="13"/>
      <c r="AL13" s="11"/>
      <c r="AM13" s="19"/>
      <c r="AN13" s="25">
        <v>2</v>
      </c>
      <c r="AO13" s="12">
        <v>2</v>
      </c>
      <c r="AP13" s="11">
        <v>18</v>
      </c>
      <c r="AQ13" s="13">
        <v>18</v>
      </c>
      <c r="AR13" s="11">
        <v>18</v>
      </c>
      <c r="AS13" s="19">
        <v>18</v>
      </c>
      <c r="AT13" s="25"/>
      <c r="AU13" s="12"/>
      <c r="AV13" s="11"/>
      <c r="AW13" s="13"/>
      <c r="AX13" s="11"/>
      <c r="AY13" s="19"/>
      <c r="AZ13" s="25"/>
      <c r="BA13" s="12"/>
      <c r="BB13" s="11"/>
      <c r="BC13" s="13"/>
      <c r="BD13" s="11"/>
      <c r="BE13" s="19"/>
      <c r="BF13" s="25"/>
      <c r="BG13" s="12"/>
      <c r="BH13" s="13"/>
      <c r="BI13" s="13"/>
      <c r="BJ13" s="11"/>
      <c r="BK13" s="19"/>
    </row>
    <row r="14" spans="1:63" ht="15.75" thickBot="1">
      <c r="A14" s="6" t="s">
        <v>36</v>
      </c>
      <c r="B14" s="36" t="s">
        <v>244</v>
      </c>
      <c r="C14" s="22">
        <v>4</v>
      </c>
      <c r="D14" s="23"/>
      <c r="E14" s="9"/>
      <c r="F14" s="478">
        <v>5</v>
      </c>
      <c r="G14" s="479"/>
      <c r="H14" s="473">
        <f>SUM(J14:N14)</f>
        <v>180</v>
      </c>
      <c r="I14" s="474"/>
      <c r="J14" s="473">
        <f>SUM(R14:S14,X14:Y14,AD14:AE14,AJ14:AK14,AP14:AQ14,AV14:AW14,BB14:BC14,BH14:BI14)</f>
        <v>90</v>
      </c>
      <c r="K14" s="475"/>
      <c r="L14" s="476">
        <f>SUM(U14,AA14,AG14,AM14,AS14,AY14,BE14,BK14)</f>
        <v>54</v>
      </c>
      <c r="M14" s="477"/>
      <c r="N14" s="129">
        <f>SUM(T14,Z14,AF14,AL14,AR14,AX14,BD14,BJ14)</f>
        <v>36</v>
      </c>
      <c r="O14" s="281"/>
      <c r="P14" s="25"/>
      <c r="Q14" s="12"/>
      <c r="R14" s="11"/>
      <c r="S14" s="13"/>
      <c r="T14" s="11"/>
      <c r="U14" s="19"/>
      <c r="V14" s="25"/>
      <c r="W14" s="12"/>
      <c r="X14" s="11"/>
      <c r="Y14" s="13"/>
      <c r="Z14" s="11"/>
      <c r="AA14" s="19"/>
      <c r="AB14" s="25">
        <v>1</v>
      </c>
      <c r="AC14" s="12">
        <v>2</v>
      </c>
      <c r="AD14" s="11">
        <v>18</v>
      </c>
      <c r="AE14" s="13">
        <v>18</v>
      </c>
      <c r="AF14" s="11"/>
      <c r="AG14" s="19"/>
      <c r="AH14" s="25">
        <v>4</v>
      </c>
      <c r="AI14" s="12">
        <v>3</v>
      </c>
      <c r="AJ14" s="11">
        <v>20</v>
      </c>
      <c r="AK14" s="13">
        <v>34</v>
      </c>
      <c r="AL14" s="11">
        <v>36</v>
      </c>
      <c r="AM14" s="19">
        <v>54</v>
      </c>
      <c r="AN14" s="25"/>
      <c r="AO14" s="12"/>
      <c r="AP14" s="11"/>
      <c r="AQ14" s="13"/>
      <c r="AR14" s="11"/>
      <c r="AS14" s="19"/>
      <c r="AT14" s="25"/>
      <c r="AU14" s="12"/>
      <c r="AV14" s="11"/>
      <c r="AW14" s="13"/>
      <c r="AX14" s="11"/>
      <c r="AY14" s="19"/>
      <c r="AZ14" s="25"/>
      <c r="BA14" s="12"/>
      <c r="BB14" s="11"/>
      <c r="BC14" s="13"/>
      <c r="BD14" s="11"/>
      <c r="BE14" s="19"/>
      <c r="BF14" s="25"/>
      <c r="BG14" s="12"/>
      <c r="BH14" s="13"/>
      <c r="BI14" s="13"/>
      <c r="BJ14" s="11"/>
      <c r="BK14" s="19"/>
    </row>
    <row r="15" spans="1:63" ht="16.5" thickBot="1" thickTop="1">
      <c r="A15" s="230"/>
      <c r="B15" s="239" t="s">
        <v>40</v>
      </c>
      <c r="C15" s="231"/>
      <c r="D15" s="232"/>
      <c r="E15" s="233"/>
      <c r="F15" s="600">
        <f>SUM(F16:G23)</f>
        <v>18</v>
      </c>
      <c r="G15" s="601"/>
      <c r="H15" s="600">
        <f>SUM(H16:I23)</f>
        <v>648</v>
      </c>
      <c r="I15" s="601"/>
      <c r="J15" s="600">
        <f>SUM(J16:K23)</f>
        <v>308</v>
      </c>
      <c r="K15" s="601"/>
      <c r="L15" s="600">
        <f>SUM(L16:M23)</f>
        <v>295</v>
      </c>
      <c r="M15" s="601"/>
      <c r="N15" s="234">
        <f>SUM(N16:N23)</f>
        <v>45</v>
      </c>
      <c r="O15" s="282"/>
      <c r="P15" s="234"/>
      <c r="Q15" s="235"/>
      <c r="R15" s="236"/>
      <c r="S15" s="236"/>
      <c r="T15" s="236"/>
      <c r="U15" s="236"/>
      <c r="V15" s="236"/>
      <c r="W15" s="236"/>
      <c r="X15" s="236"/>
      <c r="Y15" s="237"/>
      <c r="Z15" s="236"/>
      <c r="AA15" s="236"/>
      <c r="AB15" s="234"/>
      <c r="AC15" s="235"/>
      <c r="AD15" s="236"/>
      <c r="AE15" s="237"/>
      <c r="AF15" s="236"/>
      <c r="AG15" s="236"/>
      <c r="AH15" s="234"/>
      <c r="AI15" s="235"/>
      <c r="AJ15" s="236"/>
      <c r="AK15" s="237"/>
      <c r="AL15" s="236"/>
      <c r="AM15" s="236"/>
      <c r="AN15" s="234"/>
      <c r="AO15" s="235"/>
      <c r="AP15" s="236"/>
      <c r="AQ15" s="237"/>
      <c r="AR15" s="236"/>
      <c r="AS15" s="236"/>
      <c r="AT15" s="234"/>
      <c r="AU15" s="235"/>
      <c r="AV15" s="236"/>
      <c r="AW15" s="237"/>
      <c r="AX15" s="236"/>
      <c r="AY15" s="236"/>
      <c r="AZ15" s="234"/>
      <c r="BA15" s="235"/>
      <c r="BB15" s="236"/>
      <c r="BC15" s="237"/>
      <c r="BD15" s="236"/>
      <c r="BE15" s="236"/>
      <c r="BF15" s="234"/>
      <c r="BG15" s="235"/>
      <c r="BH15" s="237"/>
      <c r="BI15" s="216"/>
      <c r="BJ15" s="236"/>
      <c r="BK15" s="236"/>
    </row>
    <row r="16" spans="1:63" ht="15.75" thickTop="1">
      <c r="A16" s="26" t="s">
        <v>41</v>
      </c>
      <c r="B16" s="27" t="s">
        <v>108</v>
      </c>
      <c r="C16" s="28"/>
      <c r="D16" s="28">
        <v>7</v>
      </c>
      <c r="E16" s="153"/>
      <c r="F16" s="598">
        <v>2</v>
      </c>
      <c r="G16" s="599"/>
      <c r="H16" s="480">
        <f aca="true" t="shared" si="0" ref="H16:H22">SUM(J16:N16)</f>
        <v>72</v>
      </c>
      <c r="I16" s="474"/>
      <c r="J16" s="473">
        <f aca="true" t="shared" si="1" ref="J16:J22">SUM(R16:S16,X16:Y16,AD16:AE16,AJ16:AK16,AP16:AQ16,AV16:AW16,BB16:BC16,BH16:BI16)</f>
        <v>28</v>
      </c>
      <c r="K16" s="475"/>
      <c r="L16" s="476">
        <f aca="true" t="shared" si="2" ref="L16:L22">SUM(U16,AA16,AG16,AM16,AS16,AY16,BE16,BK16)</f>
        <v>44</v>
      </c>
      <c r="M16" s="477"/>
      <c r="N16" s="128">
        <f aca="true" t="shared" si="3" ref="N16:N22">SUM(T16,Z16,AF16,AL16,AR16,AX16,BD16,BJ16)</f>
        <v>0</v>
      </c>
      <c r="O16" s="283"/>
      <c r="P16" s="29"/>
      <c r="Q16" s="30"/>
      <c r="R16" s="31"/>
      <c r="S16" s="32"/>
      <c r="T16" s="32"/>
      <c r="U16" s="33"/>
      <c r="V16" s="29"/>
      <c r="W16" s="30"/>
      <c r="X16" s="31"/>
      <c r="Y16" s="34"/>
      <c r="Z16" s="32"/>
      <c r="AA16" s="33"/>
      <c r="AB16" s="29"/>
      <c r="AC16" s="30"/>
      <c r="AD16" s="31"/>
      <c r="AE16" s="34"/>
      <c r="AF16" s="32"/>
      <c r="AG16" s="33"/>
      <c r="AH16" s="29"/>
      <c r="AI16" s="30"/>
      <c r="AJ16" s="31"/>
      <c r="AK16" s="34"/>
      <c r="AL16" s="32"/>
      <c r="AM16" s="33"/>
      <c r="AN16" s="29"/>
      <c r="AO16" s="30"/>
      <c r="AP16" s="31"/>
      <c r="AQ16" s="34"/>
      <c r="AR16" s="32"/>
      <c r="AS16" s="33"/>
      <c r="AT16" s="29"/>
      <c r="AU16" s="30"/>
      <c r="AV16" s="31"/>
      <c r="AW16" s="34"/>
      <c r="AX16" s="32"/>
      <c r="AY16" s="33"/>
      <c r="AZ16" s="29">
        <v>2</v>
      </c>
      <c r="BA16" s="30">
        <v>2</v>
      </c>
      <c r="BB16" s="31">
        <v>18</v>
      </c>
      <c r="BC16" s="34">
        <v>10</v>
      </c>
      <c r="BD16" s="32"/>
      <c r="BE16" s="33">
        <v>44</v>
      </c>
      <c r="BF16" s="29"/>
      <c r="BG16" s="30"/>
      <c r="BH16" s="34"/>
      <c r="BI16" s="34"/>
      <c r="BJ16" s="32"/>
      <c r="BK16" s="33"/>
    </row>
    <row r="17" spans="1:63" ht="15">
      <c r="A17" s="35" t="s">
        <v>43</v>
      </c>
      <c r="B17" s="36" t="s">
        <v>38</v>
      </c>
      <c r="C17" s="23">
        <v>4</v>
      </c>
      <c r="D17" s="23"/>
      <c r="E17" s="9"/>
      <c r="F17" s="478">
        <v>2</v>
      </c>
      <c r="G17" s="479"/>
      <c r="H17" s="480">
        <f t="shared" si="0"/>
        <v>72</v>
      </c>
      <c r="I17" s="474"/>
      <c r="J17" s="473">
        <f t="shared" si="1"/>
        <v>36</v>
      </c>
      <c r="K17" s="475"/>
      <c r="L17" s="476">
        <f t="shared" si="2"/>
        <v>9</v>
      </c>
      <c r="M17" s="477"/>
      <c r="N17" s="128">
        <f t="shared" si="3"/>
        <v>27</v>
      </c>
      <c r="O17" s="280"/>
      <c r="P17" s="25"/>
      <c r="Q17" s="12"/>
      <c r="R17" s="11"/>
      <c r="S17" s="11"/>
      <c r="T17" s="11"/>
      <c r="U17" s="37"/>
      <c r="V17" s="25"/>
      <c r="W17" s="12"/>
      <c r="X17" s="11"/>
      <c r="Y17" s="13"/>
      <c r="Z17" s="11"/>
      <c r="AA17" s="37"/>
      <c r="AB17" s="25"/>
      <c r="AC17" s="12"/>
      <c r="AD17" s="11"/>
      <c r="AE17" s="13"/>
      <c r="AF17" s="11"/>
      <c r="AG17" s="37"/>
      <c r="AH17" s="25">
        <v>2</v>
      </c>
      <c r="AI17" s="12">
        <v>2</v>
      </c>
      <c r="AJ17" s="11">
        <v>18</v>
      </c>
      <c r="AK17" s="13">
        <v>18</v>
      </c>
      <c r="AL17" s="11">
        <v>27</v>
      </c>
      <c r="AM17" s="37">
        <v>9</v>
      </c>
      <c r="AN17" s="25"/>
      <c r="AO17" s="12"/>
      <c r="AP17" s="11"/>
      <c r="AQ17" s="13"/>
      <c r="AR17" s="11"/>
      <c r="AS17" s="37"/>
      <c r="AT17" s="25"/>
      <c r="AU17" s="12"/>
      <c r="AV17" s="11"/>
      <c r="AW17" s="13"/>
      <c r="AX17" s="11"/>
      <c r="AY17" s="37"/>
      <c r="AZ17" s="25"/>
      <c r="BA17" s="12"/>
      <c r="BB17" s="11"/>
      <c r="BC17" s="13"/>
      <c r="BD17" s="11"/>
      <c r="BE17" s="37"/>
      <c r="BF17" s="25"/>
      <c r="BG17" s="12"/>
      <c r="BH17" s="13"/>
      <c r="BI17" s="13"/>
      <c r="BJ17" s="11"/>
      <c r="BK17" s="37"/>
    </row>
    <row r="18" spans="1:63" ht="15">
      <c r="A18" s="35" t="s">
        <v>44</v>
      </c>
      <c r="B18" s="36" t="s">
        <v>39</v>
      </c>
      <c r="C18" s="23"/>
      <c r="D18" s="23">
        <v>6</v>
      </c>
      <c r="E18" s="9"/>
      <c r="F18" s="478">
        <v>2</v>
      </c>
      <c r="G18" s="479"/>
      <c r="H18" s="480">
        <f t="shared" si="0"/>
        <v>72</v>
      </c>
      <c r="I18" s="474"/>
      <c r="J18" s="473">
        <f t="shared" si="1"/>
        <v>36</v>
      </c>
      <c r="K18" s="475"/>
      <c r="L18" s="476">
        <f t="shared" si="2"/>
        <v>36</v>
      </c>
      <c r="M18" s="477"/>
      <c r="N18" s="128">
        <f t="shared" si="3"/>
        <v>0</v>
      </c>
      <c r="O18" s="280"/>
      <c r="P18" s="38"/>
      <c r="Q18" s="39"/>
      <c r="R18" s="40"/>
      <c r="S18" s="40"/>
      <c r="T18" s="40"/>
      <c r="U18" s="41"/>
      <c r="V18" s="38"/>
      <c r="W18" s="39"/>
      <c r="X18" s="40"/>
      <c r="Y18" s="42"/>
      <c r="Z18" s="40"/>
      <c r="AA18" s="41"/>
      <c r="AB18" s="38"/>
      <c r="AC18" s="39"/>
      <c r="AD18" s="40"/>
      <c r="AE18" s="42"/>
      <c r="AF18" s="40"/>
      <c r="AG18" s="41"/>
      <c r="AH18" s="38"/>
      <c r="AI18" s="39"/>
      <c r="AJ18" s="40"/>
      <c r="AK18" s="42"/>
      <c r="AL18" s="40"/>
      <c r="AM18" s="41"/>
      <c r="AN18" s="38"/>
      <c r="AO18" s="39"/>
      <c r="AP18" s="40"/>
      <c r="AQ18" s="42"/>
      <c r="AR18" s="40"/>
      <c r="AS18" s="41"/>
      <c r="AT18" s="38">
        <v>2</v>
      </c>
      <c r="AU18" s="39">
        <v>2</v>
      </c>
      <c r="AV18" s="40">
        <v>18</v>
      </c>
      <c r="AW18" s="42">
        <v>18</v>
      </c>
      <c r="AX18" s="40"/>
      <c r="AY18" s="41">
        <v>36</v>
      </c>
      <c r="AZ18" s="38"/>
      <c r="BA18" s="39"/>
      <c r="BB18" s="40"/>
      <c r="BC18" s="42"/>
      <c r="BD18" s="40"/>
      <c r="BE18" s="41"/>
      <c r="BF18" s="38"/>
      <c r="BG18" s="39"/>
      <c r="BH18" s="42"/>
      <c r="BI18" s="42"/>
      <c r="BJ18" s="40"/>
      <c r="BK18" s="41"/>
    </row>
    <row r="19" spans="1:63" ht="15">
      <c r="A19" s="35" t="s">
        <v>46</v>
      </c>
      <c r="B19" s="36" t="s">
        <v>45</v>
      </c>
      <c r="C19" s="23"/>
      <c r="D19" s="23" t="s">
        <v>248</v>
      </c>
      <c r="E19" s="9"/>
      <c r="F19" s="478">
        <v>2</v>
      </c>
      <c r="G19" s="479"/>
      <c r="H19" s="480">
        <f t="shared" si="0"/>
        <v>72</v>
      </c>
      <c r="I19" s="474"/>
      <c r="J19" s="473">
        <f t="shared" si="1"/>
        <v>36</v>
      </c>
      <c r="K19" s="475"/>
      <c r="L19" s="476">
        <f t="shared" si="2"/>
        <v>36</v>
      </c>
      <c r="M19" s="477"/>
      <c r="N19" s="128">
        <f t="shared" si="3"/>
        <v>0</v>
      </c>
      <c r="O19" s="280"/>
      <c r="P19" s="38"/>
      <c r="Q19" s="39"/>
      <c r="R19" s="40"/>
      <c r="S19" s="40"/>
      <c r="T19" s="40"/>
      <c r="U19" s="41"/>
      <c r="V19" s="38"/>
      <c r="W19" s="39"/>
      <c r="X19" s="40"/>
      <c r="Y19" s="42"/>
      <c r="Z19" s="40"/>
      <c r="AA19" s="41"/>
      <c r="AB19" s="38"/>
      <c r="AC19" s="39"/>
      <c r="AD19" s="40"/>
      <c r="AE19" s="42"/>
      <c r="AF19" s="40"/>
      <c r="AG19" s="41"/>
      <c r="AH19" s="38">
        <v>2</v>
      </c>
      <c r="AI19" s="39">
        <v>2</v>
      </c>
      <c r="AJ19" s="40">
        <v>18</v>
      </c>
      <c r="AK19" s="42">
        <v>18</v>
      </c>
      <c r="AL19" s="40"/>
      <c r="AM19" s="41">
        <v>36</v>
      </c>
      <c r="AN19" s="38"/>
      <c r="AO19" s="39"/>
      <c r="AP19" s="40"/>
      <c r="AQ19" s="42"/>
      <c r="AR19" s="40"/>
      <c r="AS19" s="41"/>
      <c r="AT19" s="38"/>
      <c r="AU19" s="39"/>
      <c r="AV19" s="40"/>
      <c r="AW19" s="42"/>
      <c r="AX19" s="40"/>
      <c r="AY19" s="41"/>
      <c r="AZ19" s="38"/>
      <c r="BA19" s="39"/>
      <c r="BB19" s="40"/>
      <c r="BC19" s="42"/>
      <c r="BD19" s="40"/>
      <c r="BE19" s="41"/>
      <c r="BF19" s="38"/>
      <c r="BG19" s="39"/>
      <c r="BH19" s="42"/>
      <c r="BI19" s="42"/>
      <c r="BJ19" s="40"/>
      <c r="BK19" s="41"/>
    </row>
    <row r="20" spans="1:63" ht="15">
      <c r="A20" s="35" t="s">
        <v>245</v>
      </c>
      <c r="B20" s="36" t="s">
        <v>75</v>
      </c>
      <c r="C20" s="23"/>
      <c r="D20" s="23">
        <v>2</v>
      </c>
      <c r="E20" s="9"/>
      <c r="F20" s="478">
        <v>2</v>
      </c>
      <c r="G20" s="479"/>
      <c r="H20" s="480">
        <f t="shared" si="0"/>
        <v>72</v>
      </c>
      <c r="I20" s="474"/>
      <c r="J20" s="473">
        <f t="shared" si="1"/>
        <v>36</v>
      </c>
      <c r="K20" s="475"/>
      <c r="L20" s="476">
        <f t="shared" si="2"/>
        <v>36</v>
      </c>
      <c r="M20" s="477"/>
      <c r="N20" s="128">
        <f t="shared" si="3"/>
        <v>0</v>
      </c>
      <c r="O20" s="280"/>
      <c r="P20" s="38"/>
      <c r="Q20" s="39"/>
      <c r="R20" s="40"/>
      <c r="S20" s="40"/>
      <c r="T20" s="40"/>
      <c r="U20" s="41"/>
      <c r="V20" s="38">
        <v>2</v>
      </c>
      <c r="W20" s="39">
        <v>2</v>
      </c>
      <c r="X20" s="40">
        <v>6</v>
      </c>
      <c r="Y20" s="42">
        <v>30</v>
      </c>
      <c r="Z20" s="40"/>
      <c r="AA20" s="41">
        <v>36</v>
      </c>
      <c r="AB20" s="38"/>
      <c r="AC20" s="39"/>
      <c r="AD20" s="40"/>
      <c r="AE20" s="42"/>
      <c r="AF20" s="40"/>
      <c r="AG20" s="41"/>
      <c r="AH20" s="38"/>
      <c r="AI20" s="39"/>
      <c r="AJ20" s="40"/>
      <c r="AK20" s="42"/>
      <c r="AL20" s="40"/>
      <c r="AM20" s="41"/>
      <c r="AN20" s="38"/>
      <c r="AO20" s="39"/>
      <c r="AP20" s="40"/>
      <c r="AQ20" s="42"/>
      <c r="AR20" s="40"/>
      <c r="AS20" s="41"/>
      <c r="AT20" s="38"/>
      <c r="AU20" s="39"/>
      <c r="AV20" s="40"/>
      <c r="AW20" s="42"/>
      <c r="AX20" s="40"/>
      <c r="AY20" s="41"/>
      <c r="AZ20" s="38"/>
      <c r="BA20" s="39"/>
      <c r="BB20" s="40"/>
      <c r="BC20" s="42"/>
      <c r="BD20" s="40"/>
      <c r="BE20" s="41"/>
      <c r="BF20" s="38"/>
      <c r="BG20" s="39"/>
      <c r="BH20" s="42"/>
      <c r="BI20" s="42"/>
      <c r="BJ20" s="40"/>
      <c r="BK20" s="41"/>
    </row>
    <row r="21" spans="1:63" ht="15">
      <c r="A21" s="35" t="s">
        <v>246</v>
      </c>
      <c r="B21" s="36" t="s">
        <v>73</v>
      </c>
      <c r="C21" s="23"/>
      <c r="D21" s="23" t="s">
        <v>249</v>
      </c>
      <c r="E21" s="9"/>
      <c r="F21" s="478">
        <v>2</v>
      </c>
      <c r="G21" s="479"/>
      <c r="H21" s="480">
        <f t="shared" si="0"/>
        <v>72</v>
      </c>
      <c r="I21" s="474"/>
      <c r="J21" s="473">
        <f t="shared" si="1"/>
        <v>36</v>
      </c>
      <c r="K21" s="475"/>
      <c r="L21" s="476">
        <f t="shared" si="2"/>
        <v>36</v>
      </c>
      <c r="M21" s="477"/>
      <c r="N21" s="128">
        <f t="shared" si="3"/>
        <v>0</v>
      </c>
      <c r="O21" s="280"/>
      <c r="P21" s="38"/>
      <c r="Q21" s="39"/>
      <c r="R21" s="40"/>
      <c r="S21" s="40"/>
      <c r="T21" s="40"/>
      <c r="U21" s="41"/>
      <c r="V21" s="38">
        <v>2</v>
      </c>
      <c r="W21" s="39">
        <v>2</v>
      </c>
      <c r="X21" s="40">
        <v>20</v>
      </c>
      <c r="Y21" s="42">
        <v>16</v>
      </c>
      <c r="Z21" s="40"/>
      <c r="AA21" s="41">
        <v>36</v>
      </c>
      <c r="AB21" s="38"/>
      <c r="AC21" s="39"/>
      <c r="AD21" s="40"/>
      <c r="AE21" s="42"/>
      <c r="AF21" s="40"/>
      <c r="AG21" s="41"/>
      <c r="AH21" s="38"/>
      <c r="AI21" s="39"/>
      <c r="AJ21" s="40"/>
      <c r="AK21" s="42"/>
      <c r="AL21" s="40"/>
      <c r="AM21" s="41"/>
      <c r="AN21" s="38"/>
      <c r="AO21" s="39"/>
      <c r="AP21" s="40"/>
      <c r="AQ21" s="42"/>
      <c r="AR21" s="40"/>
      <c r="AS21" s="41"/>
      <c r="AT21" s="38"/>
      <c r="AU21" s="39"/>
      <c r="AV21" s="40"/>
      <c r="AW21" s="42"/>
      <c r="AX21" s="40"/>
      <c r="AY21" s="41"/>
      <c r="AZ21" s="38"/>
      <c r="BA21" s="39"/>
      <c r="BB21" s="40"/>
      <c r="BC21" s="42"/>
      <c r="BD21" s="40"/>
      <c r="BE21" s="41"/>
      <c r="BF21" s="38"/>
      <c r="BG21" s="39"/>
      <c r="BH21" s="42"/>
      <c r="BI21" s="42"/>
      <c r="BJ21" s="40"/>
      <c r="BK21" s="41"/>
    </row>
    <row r="22" spans="1:63" ht="15.75" thickBot="1">
      <c r="A22" s="35" t="s">
        <v>247</v>
      </c>
      <c r="B22" s="36" t="s">
        <v>47</v>
      </c>
      <c r="C22" s="43">
        <v>5</v>
      </c>
      <c r="D22" s="44"/>
      <c r="E22" s="154"/>
      <c r="F22" s="594">
        <v>2</v>
      </c>
      <c r="G22" s="595"/>
      <c r="H22" s="480">
        <f t="shared" si="0"/>
        <v>72</v>
      </c>
      <c r="I22" s="474"/>
      <c r="J22" s="473">
        <f t="shared" si="1"/>
        <v>36</v>
      </c>
      <c r="K22" s="475"/>
      <c r="L22" s="476">
        <f t="shared" si="2"/>
        <v>18</v>
      </c>
      <c r="M22" s="477"/>
      <c r="N22" s="128">
        <f t="shared" si="3"/>
        <v>18</v>
      </c>
      <c r="O22" s="281"/>
      <c r="P22" s="45"/>
      <c r="Q22" s="46"/>
      <c r="R22" s="47"/>
      <c r="S22" s="47"/>
      <c r="T22" s="47"/>
      <c r="U22" s="48"/>
      <c r="V22" s="45"/>
      <c r="W22" s="46"/>
      <c r="X22" s="47"/>
      <c r="Y22" s="49"/>
      <c r="Z22" s="47"/>
      <c r="AA22" s="48"/>
      <c r="AB22" s="45"/>
      <c r="AC22" s="46"/>
      <c r="AD22" s="47"/>
      <c r="AE22" s="49"/>
      <c r="AF22" s="47"/>
      <c r="AG22" s="48"/>
      <c r="AH22" s="45"/>
      <c r="AI22" s="46"/>
      <c r="AJ22" s="47"/>
      <c r="AK22" s="49"/>
      <c r="AL22" s="47"/>
      <c r="AM22" s="48"/>
      <c r="AN22" s="50">
        <v>2</v>
      </c>
      <c r="AO22" s="51">
        <v>2</v>
      </c>
      <c r="AP22" s="52">
        <v>18</v>
      </c>
      <c r="AQ22" s="53">
        <v>18</v>
      </c>
      <c r="AR22" s="47">
        <v>18</v>
      </c>
      <c r="AS22" s="48">
        <v>18</v>
      </c>
      <c r="AT22" s="50"/>
      <c r="AU22" s="51"/>
      <c r="AV22" s="52"/>
      <c r="AW22" s="53"/>
      <c r="AX22" s="47"/>
      <c r="AY22" s="48"/>
      <c r="AZ22" s="50"/>
      <c r="BA22" s="51"/>
      <c r="BB22" s="52"/>
      <c r="BC22" s="53"/>
      <c r="BD22" s="47"/>
      <c r="BE22" s="48"/>
      <c r="BF22" s="50"/>
      <c r="BG22" s="51"/>
      <c r="BH22" s="53"/>
      <c r="BI22" s="53"/>
      <c r="BJ22" s="47"/>
      <c r="BK22" s="48"/>
    </row>
    <row r="23" spans="1:63" ht="16.5" thickBot="1" thickTop="1">
      <c r="A23" s="224"/>
      <c r="B23" s="239" t="s">
        <v>49</v>
      </c>
      <c r="C23" s="225"/>
      <c r="D23" s="225"/>
      <c r="E23" s="226"/>
      <c r="F23" s="596">
        <f>SUM(F24:G26)</f>
        <v>4</v>
      </c>
      <c r="G23" s="597"/>
      <c r="H23" s="596">
        <f>SUM(H24:I26)</f>
        <v>144</v>
      </c>
      <c r="I23" s="597"/>
      <c r="J23" s="596">
        <f>SUM(J24:K26)</f>
        <v>64</v>
      </c>
      <c r="K23" s="597"/>
      <c r="L23" s="596">
        <f>SUM(L24:M26)</f>
        <v>80</v>
      </c>
      <c r="M23" s="597"/>
      <c r="N23" s="227">
        <f>SUM(N24:N26)</f>
        <v>0</v>
      </c>
      <c r="O23" s="284"/>
      <c r="P23" s="228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6"/>
      <c r="BI23" s="229"/>
      <c r="BJ23" s="225"/>
      <c r="BK23" s="225"/>
    </row>
    <row r="24" spans="1:63" ht="29.25" customHeight="1" thickTop="1">
      <c r="A24" s="54" t="s">
        <v>50</v>
      </c>
      <c r="B24" s="55" t="s">
        <v>234</v>
      </c>
      <c r="C24" s="56"/>
      <c r="D24" s="57">
        <v>1</v>
      </c>
      <c r="E24" s="57"/>
      <c r="F24" s="535">
        <v>1</v>
      </c>
      <c r="G24" s="536"/>
      <c r="H24" s="473">
        <f>SUM(J24:N24)</f>
        <v>36</v>
      </c>
      <c r="I24" s="474"/>
      <c r="J24" s="473">
        <f>SUM(R24:S24,X24:Y24,AD24:AE24,AJ24:AK24,AP24:AQ24,AV24:AW24,BB24:BC24,BH24:BI24)</f>
        <v>18</v>
      </c>
      <c r="K24" s="475"/>
      <c r="L24" s="476">
        <f>SUM(U24,AA24,AG24,AM24,AS24,AY24,BE24,BK24)</f>
        <v>18</v>
      </c>
      <c r="M24" s="477"/>
      <c r="N24" s="128">
        <f>SUM(T24,Z24,AF24,AL24,AR24,AX24,BD24,BJ24)</f>
        <v>0</v>
      </c>
      <c r="O24" s="277"/>
      <c r="P24" s="58">
        <v>1</v>
      </c>
      <c r="Q24" s="58">
        <v>1</v>
      </c>
      <c r="R24" s="59"/>
      <c r="S24" s="59">
        <v>18</v>
      </c>
      <c r="T24" s="60"/>
      <c r="U24" s="60">
        <v>18</v>
      </c>
      <c r="V24" s="58"/>
      <c r="W24" s="58"/>
      <c r="X24" s="59"/>
      <c r="Y24" s="59"/>
      <c r="Z24" s="60"/>
      <c r="AA24" s="60"/>
      <c r="AB24" s="58"/>
      <c r="AC24" s="58"/>
      <c r="AD24" s="59"/>
      <c r="AE24" s="59"/>
      <c r="AF24" s="60"/>
      <c r="AG24" s="60"/>
      <c r="AH24" s="58"/>
      <c r="AI24" s="58"/>
      <c r="AJ24" s="59"/>
      <c r="AK24" s="59"/>
      <c r="AL24" s="60"/>
      <c r="AM24" s="60"/>
      <c r="AN24" s="58"/>
      <c r="AO24" s="58"/>
      <c r="AP24" s="59"/>
      <c r="AQ24" s="59"/>
      <c r="AR24" s="60"/>
      <c r="AS24" s="60"/>
      <c r="AT24" s="58"/>
      <c r="AU24" s="58"/>
      <c r="AV24" s="59"/>
      <c r="AW24" s="59"/>
      <c r="AX24" s="60"/>
      <c r="AY24" s="60"/>
      <c r="AZ24" s="58"/>
      <c r="BA24" s="58"/>
      <c r="BB24" s="59"/>
      <c r="BC24" s="59"/>
      <c r="BD24" s="60"/>
      <c r="BE24" s="60"/>
      <c r="BF24" s="58"/>
      <c r="BG24" s="58"/>
      <c r="BH24" s="61"/>
      <c r="BI24" s="61"/>
      <c r="BJ24" s="61"/>
      <c r="BK24" s="61"/>
    </row>
    <row r="25" spans="1:63" ht="25.5">
      <c r="A25" s="54" t="s">
        <v>52</v>
      </c>
      <c r="B25" s="55" t="s">
        <v>51</v>
      </c>
      <c r="C25" s="8"/>
      <c r="D25" s="9">
        <v>1</v>
      </c>
      <c r="E25" s="9"/>
      <c r="F25" s="471">
        <v>1</v>
      </c>
      <c r="G25" s="472"/>
      <c r="H25" s="473">
        <f>SUM(J25:N25)</f>
        <v>36</v>
      </c>
      <c r="I25" s="474"/>
      <c r="J25" s="473">
        <f>SUM(R25:S25,X25:Y25,AD25:AE25,AJ25:AK25,AP25:AQ25,AV25:AW25,BB25:BC25,BH25:BI25)</f>
        <v>18</v>
      </c>
      <c r="K25" s="475"/>
      <c r="L25" s="476">
        <f>SUM(U25,AA25,AG25,AM25,AS25,AY25,BE25,BK25)</f>
        <v>18</v>
      </c>
      <c r="M25" s="477"/>
      <c r="N25" s="128">
        <f>SUM(T25,Z25,AF25,AL25,AR25,AX25,BD25,BJ25)</f>
        <v>0</v>
      </c>
      <c r="O25" s="278"/>
      <c r="P25" s="10">
        <v>1</v>
      </c>
      <c r="Q25" s="10">
        <v>1</v>
      </c>
      <c r="R25" s="11"/>
      <c r="S25" s="11">
        <v>18</v>
      </c>
      <c r="T25" s="12"/>
      <c r="U25" s="12">
        <v>18</v>
      </c>
      <c r="V25" s="10"/>
      <c r="W25" s="10"/>
      <c r="X25" s="11"/>
      <c r="Y25" s="11"/>
      <c r="Z25" s="12"/>
      <c r="AA25" s="12"/>
      <c r="AB25" s="10"/>
      <c r="AC25" s="10"/>
      <c r="AD25" s="11"/>
      <c r="AE25" s="11"/>
      <c r="AF25" s="12"/>
      <c r="AG25" s="12"/>
      <c r="AH25" s="10"/>
      <c r="AI25" s="10"/>
      <c r="AJ25" s="11"/>
      <c r="AK25" s="11"/>
      <c r="AL25" s="12"/>
      <c r="AM25" s="12"/>
      <c r="AN25" s="10"/>
      <c r="AO25" s="10"/>
      <c r="AP25" s="11"/>
      <c r="AQ25" s="11"/>
      <c r="AR25" s="12"/>
      <c r="AS25" s="12"/>
      <c r="AT25" s="10"/>
      <c r="AU25" s="10"/>
      <c r="AV25" s="11"/>
      <c r="AW25" s="11"/>
      <c r="AX25" s="12"/>
      <c r="AY25" s="12"/>
      <c r="AZ25" s="10"/>
      <c r="BA25" s="10"/>
      <c r="BB25" s="11"/>
      <c r="BC25" s="11"/>
      <c r="BD25" s="12"/>
      <c r="BE25" s="12"/>
      <c r="BF25" s="10"/>
      <c r="BG25" s="10"/>
      <c r="BH25" s="13"/>
      <c r="BI25" s="13"/>
      <c r="BJ25" s="13"/>
      <c r="BK25" s="13"/>
    </row>
    <row r="26" spans="1:63" ht="51.75" thickBot="1">
      <c r="A26" s="54" t="s">
        <v>54</v>
      </c>
      <c r="B26" s="7" t="s">
        <v>53</v>
      </c>
      <c r="C26" s="56"/>
      <c r="D26" s="57">
        <v>7</v>
      </c>
      <c r="E26" s="57"/>
      <c r="F26" s="554">
        <v>2</v>
      </c>
      <c r="G26" s="555"/>
      <c r="H26" s="473">
        <f>SUM(J26:N26)</f>
        <v>72</v>
      </c>
      <c r="I26" s="474"/>
      <c r="J26" s="473">
        <f>SUM(R26:S26,X26:Y26,AD26:AE26,AJ26:AK26,AP26:AQ26,AV26:AW26,BB26:BC26,BH26:BI26)</f>
        <v>28</v>
      </c>
      <c r="K26" s="475"/>
      <c r="L26" s="476">
        <f>SUM(U26,AA26,AG26,AM26,AS26,AY26,BE26,BK26)</f>
        <v>44</v>
      </c>
      <c r="M26" s="477"/>
      <c r="N26" s="128">
        <f>SUM(T26,Z26,AF26,AL26,AR26,AX26,BD26,BJ26)</f>
        <v>0</v>
      </c>
      <c r="O26" s="277"/>
      <c r="P26" s="58"/>
      <c r="Q26" s="58"/>
      <c r="R26" s="59"/>
      <c r="S26" s="59"/>
      <c r="T26" s="60"/>
      <c r="U26" s="60"/>
      <c r="V26" s="58"/>
      <c r="W26" s="58"/>
      <c r="X26" s="59"/>
      <c r="Y26" s="59"/>
      <c r="Z26" s="60"/>
      <c r="AA26" s="60"/>
      <c r="AB26" s="58"/>
      <c r="AC26" s="58"/>
      <c r="AD26" s="59"/>
      <c r="AE26" s="59"/>
      <c r="AF26" s="60"/>
      <c r="AG26" s="60"/>
      <c r="AH26" s="58"/>
      <c r="AI26" s="58"/>
      <c r="AJ26" s="59"/>
      <c r="AK26" s="59"/>
      <c r="AL26" s="60"/>
      <c r="AM26" s="60"/>
      <c r="AN26" s="58"/>
      <c r="AO26" s="58"/>
      <c r="AP26" s="59"/>
      <c r="AQ26" s="59"/>
      <c r="AR26" s="60"/>
      <c r="AS26" s="60"/>
      <c r="AT26" s="58"/>
      <c r="AU26" s="58"/>
      <c r="AV26" s="59"/>
      <c r="AW26" s="59"/>
      <c r="AX26" s="60"/>
      <c r="AY26" s="60"/>
      <c r="AZ26" s="58">
        <v>2</v>
      </c>
      <c r="BA26" s="10">
        <v>2</v>
      </c>
      <c r="BB26" s="11">
        <v>18</v>
      </c>
      <c r="BC26" s="11">
        <v>10</v>
      </c>
      <c r="BD26" s="60"/>
      <c r="BE26" s="60">
        <v>44</v>
      </c>
      <c r="BF26" s="10"/>
      <c r="BG26" s="10"/>
      <c r="BH26" s="13"/>
      <c r="BI26" s="13"/>
      <c r="BJ26" s="13"/>
      <c r="BK26" s="13"/>
    </row>
    <row r="27" spans="1:63" ht="15.75" thickBot="1">
      <c r="A27" s="62"/>
      <c r="B27" s="63" t="s">
        <v>55</v>
      </c>
      <c r="C27" s="64"/>
      <c r="D27" s="65"/>
      <c r="E27" s="65"/>
      <c r="F27" s="570">
        <f>SUM(F9,F15)</f>
        <v>38</v>
      </c>
      <c r="G27" s="571"/>
      <c r="H27" s="570">
        <f>SUM(H9,H15)</f>
        <v>1368</v>
      </c>
      <c r="I27" s="571"/>
      <c r="J27" s="570">
        <f>SUM(J9,J15)</f>
        <v>668</v>
      </c>
      <c r="K27" s="571"/>
      <c r="L27" s="570">
        <f>SUM(L9,L15)</f>
        <v>511</v>
      </c>
      <c r="M27" s="569"/>
      <c r="N27" s="121">
        <f>SUM(N9,N15)</f>
        <v>189</v>
      </c>
      <c r="O27" s="285"/>
      <c r="P27" s="66">
        <f>SUM(P9:P26)</f>
        <v>5</v>
      </c>
      <c r="Q27" s="67">
        <f>SUM(Q9:Q26)</f>
        <v>5</v>
      </c>
      <c r="R27" s="68">
        <f aca="true" t="shared" si="4" ref="R27:BK27">SUM(R10:R26)</f>
        <v>10</v>
      </c>
      <c r="S27" s="69">
        <f t="shared" si="4"/>
        <v>80</v>
      </c>
      <c r="T27" s="69">
        <f t="shared" si="4"/>
        <v>0</v>
      </c>
      <c r="U27" s="69">
        <f t="shared" si="4"/>
        <v>90</v>
      </c>
      <c r="V27" s="66">
        <f t="shared" si="4"/>
        <v>9</v>
      </c>
      <c r="W27" s="67">
        <f t="shared" si="4"/>
        <v>9</v>
      </c>
      <c r="X27" s="68">
        <f t="shared" si="4"/>
        <v>48</v>
      </c>
      <c r="Y27" s="69">
        <f t="shared" si="4"/>
        <v>114</v>
      </c>
      <c r="Z27" s="69">
        <f t="shared" si="4"/>
        <v>18</v>
      </c>
      <c r="AA27" s="69">
        <f t="shared" si="4"/>
        <v>144</v>
      </c>
      <c r="AB27" s="69">
        <f t="shared" si="4"/>
        <v>6</v>
      </c>
      <c r="AC27" s="69">
        <f t="shared" si="4"/>
        <v>7</v>
      </c>
      <c r="AD27" s="69">
        <f t="shared" si="4"/>
        <v>48</v>
      </c>
      <c r="AE27" s="69">
        <f t="shared" si="4"/>
        <v>78</v>
      </c>
      <c r="AF27" s="69">
        <f t="shared" si="4"/>
        <v>72</v>
      </c>
      <c r="AG27" s="69">
        <f t="shared" si="4"/>
        <v>18</v>
      </c>
      <c r="AH27" s="69">
        <f t="shared" si="4"/>
        <v>8</v>
      </c>
      <c r="AI27" s="69">
        <f t="shared" si="4"/>
        <v>7</v>
      </c>
      <c r="AJ27" s="69">
        <f t="shared" si="4"/>
        <v>56</v>
      </c>
      <c r="AK27" s="69">
        <f t="shared" si="4"/>
        <v>70</v>
      </c>
      <c r="AL27" s="69">
        <f t="shared" si="4"/>
        <v>63</v>
      </c>
      <c r="AM27" s="69">
        <f t="shared" si="4"/>
        <v>99</v>
      </c>
      <c r="AN27" s="69">
        <f t="shared" si="4"/>
        <v>4</v>
      </c>
      <c r="AO27" s="69">
        <f t="shared" si="4"/>
        <v>4</v>
      </c>
      <c r="AP27" s="69">
        <f t="shared" si="4"/>
        <v>36</v>
      </c>
      <c r="AQ27" s="69">
        <f t="shared" si="4"/>
        <v>36</v>
      </c>
      <c r="AR27" s="69">
        <f t="shared" si="4"/>
        <v>36</v>
      </c>
      <c r="AS27" s="69">
        <f t="shared" si="4"/>
        <v>36</v>
      </c>
      <c r="AT27" s="69">
        <f t="shared" si="4"/>
        <v>2</v>
      </c>
      <c r="AU27" s="69">
        <f t="shared" si="4"/>
        <v>2</v>
      </c>
      <c r="AV27" s="69">
        <f t="shared" si="4"/>
        <v>18</v>
      </c>
      <c r="AW27" s="69">
        <f t="shared" si="4"/>
        <v>18</v>
      </c>
      <c r="AX27" s="69">
        <f t="shared" si="4"/>
        <v>0</v>
      </c>
      <c r="AY27" s="69">
        <f t="shared" si="4"/>
        <v>36</v>
      </c>
      <c r="AZ27" s="69">
        <f t="shared" si="4"/>
        <v>4</v>
      </c>
      <c r="BA27" s="69">
        <f t="shared" si="4"/>
        <v>4</v>
      </c>
      <c r="BB27" s="69">
        <f t="shared" si="4"/>
        <v>36</v>
      </c>
      <c r="BC27" s="69">
        <f t="shared" si="4"/>
        <v>20</v>
      </c>
      <c r="BD27" s="69">
        <f t="shared" si="4"/>
        <v>0</v>
      </c>
      <c r="BE27" s="69">
        <f t="shared" si="4"/>
        <v>88</v>
      </c>
      <c r="BF27" s="69">
        <f t="shared" si="4"/>
        <v>0</v>
      </c>
      <c r="BG27" s="69">
        <f t="shared" si="4"/>
        <v>0</v>
      </c>
      <c r="BH27" s="69">
        <f t="shared" si="4"/>
        <v>0</v>
      </c>
      <c r="BI27" s="69">
        <f t="shared" si="4"/>
        <v>0</v>
      </c>
      <c r="BJ27" s="69">
        <f t="shared" si="4"/>
        <v>0</v>
      </c>
      <c r="BK27" s="69">
        <f t="shared" si="4"/>
        <v>0</v>
      </c>
    </row>
    <row r="28" spans="1:63" ht="18" customHeight="1" thickBot="1">
      <c r="A28" s="503" t="s">
        <v>56</v>
      </c>
      <c r="B28" s="504"/>
      <c r="C28" s="504"/>
      <c r="D28" s="504"/>
      <c r="E28" s="508"/>
      <c r="F28" s="592"/>
      <c r="G28" s="593"/>
      <c r="H28" s="70"/>
      <c r="I28" s="70"/>
      <c r="J28" s="70"/>
      <c r="K28" s="70"/>
      <c r="L28" s="70"/>
      <c r="M28" s="70"/>
      <c r="N28" s="70"/>
      <c r="O28" s="286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</row>
    <row r="29" spans="1:63" ht="15.75" thickBot="1">
      <c r="A29" s="238"/>
      <c r="B29" s="239" t="s">
        <v>31</v>
      </c>
      <c r="C29" s="218"/>
      <c r="D29" s="212"/>
      <c r="E29" s="212"/>
      <c r="F29" s="582">
        <f>SUM(F30:G37)</f>
        <v>40</v>
      </c>
      <c r="G29" s="583"/>
      <c r="H29" s="582">
        <f>SUM(H30:I37)</f>
        <v>1440</v>
      </c>
      <c r="I29" s="583"/>
      <c r="J29" s="582">
        <f>SUM(J30:K37)</f>
        <v>604</v>
      </c>
      <c r="K29" s="583"/>
      <c r="L29" s="582">
        <f>SUM(L30:M37)</f>
        <v>521</v>
      </c>
      <c r="M29" s="584"/>
      <c r="N29" s="212">
        <f>SUM(N30:N37)</f>
        <v>315</v>
      </c>
      <c r="O29" s="287"/>
      <c r="P29" s="213"/>
      <c r="Q29" s="213"/>
      <c r="R29" s="214"/>
      <c r="S29" s="214"/>
      <c r="T29" s="215"/>
      <c r="U29" s="215"/>
      <c r="V29" s="213"/>
      <c r="W29" s="213"/>
      <c r="X29" s="214"/>
      <c r="Y29" s="214"/>
      <c r="Z29" s="215"/>
      <c r="AA29" s="215"/>
      <c r="AB29" s="213"/>
      <c r="AC29" s="213"/>
      <c r="AD29" s="214"/>
      <c r="AE29" s="214"/>
      <c r="AF29" s="215"/>
      <c r="AG29" s="215"/>
      <c r="AH29" s="213"/>
      <c r="AI29" s="213"/>
      <c r="AJ29" s="214"/>
      <c r="AK29" s="214"/>
      <c r="AL29" s="215"/>
      <c r="AM29" s="215"/>
      <c r="AN29" s="213"/>
      <c r="AO29" s="213"/>
      <c r="AP29" s="214"/>
      <c r="AQ29" s="214"/>
      <c r="AR29" s="215"/>
      <c r="AS29" s="215"/>
      <c r="AT29" s="213"/>
      <c r="AU29" s="213"/>
      <c r="AV29" s="214"/>
      <c r="AW29" s="214"/>
      <c r="AX29" s="215"/>
      <c r="AY29" s="215"/>
      <c r="AZ29" s="213"/>
      <c r="BA29" s="213"/>
      <c r="BB29" s="214"/>
      <c r="BC29" s="214"/>
      <c r="BD29" s="215"/>
      <c r="BE29" s="215"/>
      <c r="BF29" s="213"/>
      <c r="BG29" s="213"/>
      <c r="BH29" s="247"/>
      <c r="BI29" s="247"/>
      <c r="BJ29" s="247"/>
      <c r="BK29" s="247"/>
    </row>
    <row r="30" spans="1:63" ht="30">
      <c r="A30" s="75" t="s">
        <v>57</v>
      </c>
      <c r="B30" s="78" t="s">
        <v>59</v>
      </c>
      <c r="C30" s="56">
        <v>2</v>
      </c>
      <c r="D30" s="9"/>
      <c r="E30" s="9"/>
      <c r="F30" s="471">
        <v>2</v>
      </c>
      <c r="G30" s="472"/>
      <c r="H30" s="473">
        <f aca="true" t="shared" si="5" ref="H30:H37">SUM(J30:N30)</f>
        <v>72</v>
      </c>
      <c r="I30" s="474"/>
      <c r="J30" s="473">
        <f aca="true" t="shared" si="6" ref="J30:J37">SUM(R30:S30,X30:Y30,AD30:AE30,AJ30:AK30,AP30:AQ30,AV30:AW30,BB30:BC30,BH30:BI30)</f>
        <v>36</v>
      </c>
      <c r="K30" s="475"/>
      <c r="L30" s="476">
        <f aca="true" t="shared" si="7" ref="L30:L37">SUM(U30,AA30,AG30,AM30,AS30,AY30,BE30,BK30)</f>
        <v>9</v>
      </c>
      <c r="M30" s="477"/>
      <c r="N30" s="128">
        <f aca="true" t="shared" si="8" ref="N30:N37">SUM(T30,Z30,AF30,AL30,AR30,AX30,BD30,BJ30)</f>
        <v>27</v>
      </c>
      <c r="O30" s="278"/>
      <c r="P30" s="76"/>
      <c r="Q30" s="76"/>
      <c r="R30" s="40"/>
      <c r="S30" s="40"/>
      <c r="T30" s="39"/>
      <c r="U30" s="39"/>
      <c r="V30" s="76">
        <v>2</v>
      </c>
      <c r="W30" s="76">
        <v>2</v>
      </c>
      <c r="X30" s="40">
        <v>20</v>
      </c>
      <c r="Y30" s="40">
        <v>16</v>
      </c>
      <c r="Z30" s="39">
        <v>27</v>
      </c>
      <c r="AA30" s="39">
        <v>9</v>
      </c>
      <c r="AB30" s="76"/>
      <c r="AC30" s="58"/>
      <c r="AD30" s="59"/>
      <c r="AE30" s="59"/>
      <c r="AF30" s="39"/>
      <c r="AG30" s="39"/>
      <c r="AH30" s="58"/>
      <c r="AI30" s="58"/>
      <c r="AJ30" s="59"/>
      <c r="AK30" s="59"/>
      <c r="AL30" s="39"/>
      <c r="AM30" s="39"/>
      <c r="AN30" s="58"/>
      <c r="AO30" s="58"/>
      <c r="AP30" s="59"/>
      <c r="AQ30" s="59"/>
      <c r="AR30" s="39"/>
      <c r="AS30" s="39"/>
      <c r="AT30" s="58"/>
      <c r="AU30" s="58"/>
      <c r="AV30" s="59"/>
      <c r="AW30" s="59"/>
      <c r="AX30" s="39"/>
      <c r="AY30" s="39"/>
      <c r="AZ30" s="58"/>
      <c r="BA30" s="58"/>
      <c r="BB30" s="59"/>
      <c r="BC30" s="59"/>
      <c r="BD30" s="39"/>
      <c r="BE30" s="39"/>
      <c r="BF30" s="58"/>
      <c r="BG30" s="58"/>
      <c r="BH30" s="61"/>
      <c r="BI30" s="61"/>
      <c r="BJ30" s="61"/>
      <c r="BK30" s="61"/>
    </row>
    <row r="31" spans="1:63" ht="15">
      <c r="A31" s="75" t="s">
        <v>58</v>
      </c>
      <c r="B31" s="7" t="s">
        <v>278</v>
      </c>
      <c r="C31" s="8">
        <v>7</v>
      </c>
      <c r="D31" s="9"/>
      <c r="E31" s="9"/>
      <c r="F31" s="471">
        <v>2</v>
      </c>
      <c r="G31" s="472"/>
      <c r="H31" s="473">
        <f t="shared" si="5"/>
        <v>72</v>
      </c>
      <c r="I31" s="474"/>
      <c r="J31" s="473">
        <f t="shared" si="6"/>
        <v>28</v>
      </c>
      <c r="K31" s="475"/>
      <c r="L31" s="476">
        <f t="shared" si="7"/>
        <v>26</v>
      </c>
      <c r="M31" s="477"/>
      <c r="N31" s="128">
        <f t="shared" si="8"/>
        <v>18</v>
      </c>
      <c r="O31" s="278"/>
      <c r="P31" s="10"/>
      <c r="Q31" s="10"/>
      <c r="R31" s="11"/>
      <c r="S31" s="11"/>
      <c r="T31" s="12"/>
      <c r="U31" s="12"/>
      <c r="V31" s="10"/>
      <c r="W31" s="10"/>
      <c r="X31" s="11"/>
      <c r="Y31" s="11"/>
      <c r="Z31" s="12"/>
      <c r="AA31" s="12"/>
      <c r="AB31" s="10"/>
      <c r="AC31" s="10"/>
      <c r="AD31" s="11"/>
      <c r="AE31" s="11"/>
      <c r="AF31" s="12"/>
      <c r="AG31" s="12"/>
      <c r="AH31" s="10"/>
      <c r="AI31" s="10"/>
      <c r="AJ31" s="11"/>
      <c r="AK31" s="11"/>
      <c r="AL31" s="12"/>
      <c r="AM31" s="12"/>
      <c r="AN31" s="10"/>
      <c r="AO31" s="10"/>
      <c r="AP31" s="11"/>
      <c r="AQ31" s="11"/>
      <c r="AR31" s="12"/>
      <c r="AS31" s="12"/>
      <c r="AT31" s="10"/>
      <c r="AU31" s="10"/>
      <c r="AV31" s="11"/>
      <c r="AW31" s="11"/>
      <c r="AX31" s="12"/>
      <c r="AY31" s="12"/>
      <c r="AZ31" s="10">
        <v>2</v>
      </c>
      <c r="BA31" s="10">
        <v>2</v>
      </c>
      <c r="BB31" s="11">
        <v>10</v>
      </c>
      <c r="BC31" s="11">
        <v>18</v>
      </c>
      <c r="BD31" s="12">
        <v>18</v>
      </c>
      <c r="BE31" s="12">
        <v>26</v>
      </c>
      <c r="BF31" s="10"/>
      <c r="BG31" s="10"/>
      <c r="BH31" s="13"/>
      <c r="BI31" s="11"/>
      <c r="BJ31" s="12"/>
      <c r="BK31" s="12"/>
    </row>
    <row r="32" spans="1:63" ht="15">
      <c r="A32" s="75" t="s">
        <v>235</v>
      </c>
      <c r="B32" s="78" t="s">
        <v>255</v>
      </c>
      <c r="C32" s="56">
        <v>3</v>
      </c>
      <c r="D32" s="9">
        <v>2</v>
      </c>
      <c r="E32" s="9"/>
      <c r="F32" s="471">
        <v>10</v>
      </c>
      <c r="G32" s="472"/>
      <c r="H32" s="473">
        <f t="shared" si="5"/>
        <v>360</v>
      </c>
      <c r="I32" s="474"/>
      <c r="J32" s="473">
        <f t="shared" si="6"/>
        <v>162</v>
      </c>
      <c r="K32" s="475"/>
      <c r="L32" s="476">
        <f t="shared" si="7"/>
        <v>126</v>
      </c>
      <c r="M32" s="477"/>
      <c r="N32" s="128">
        <f t="shared" si="8"/>
        <v>72</v>
      </c>
      <c r="O32" s="278"/>
      <c r="P32" s="76"/>
      <c r="Q32" s="76"/>
      <c r="R32" s="40"/>
      <c r="S32" s="40"/>
      <c r="T32" s="39"/>
      <c r="U32" s="39"/>
      <c r="V32" s="76">
        <v>6</v>
      </c>
      <c r="W32" s="76">
        <v>6</v>
      </c>
      <c r="X32" s="40">
        <v>50</v>
      </c>
      <c r="Y32" s="40">
        <v>58</v>
      </c>
      <c r="Z32" s="39"/>
      <c r="AA32" s="39">
        <v>108</v>
      </c>
      <c r="AB32" s="76">
        <v>4</v>
      </c>
      <c r="AC32" s="58">
        <v>3</v>
      </c>
      <c r="AD32" s="59">
        <v>24</v>
      </c>
      <c r="AE32" s="59">
        <v>30</v>
      </c>
      <c r="AF32" s="39">
        <v>72</v>
      </c>
      <c r="AG32" s="39">
        <v>18</v>
      </c>
      <c r="AH32" s="58"/>
      <c r="AI32" s="58"/>
      <c r="AJ32" s="59"/>
      <c r="AK32" s="59"/>
      <c r="AL32" s="39"/>
      <c r="AM32" s="39"/>
      <c r="AN32" s="58"/>
      <c r="AO32" s="58"/>
      <c r="AP32" s="59"/>
      <c r="AQ32" s="59"/>
      <c r="AR32" s="39"/>
      <c r="AS32" s="39"/>
      <c r="AT32" s="58"/>
      <c r="AU32" s="58"/>
      <c r="AV32" s="59"/>
      <c r="AW32" s="59"/>
      <c r="AX32" s="39"/>
      <c r="AY32" s="39"/>
      <c r="AZ32" s="58"/>
      <c r="BA32" s="58"/>
      <c r="BB32" s="59"/>
      <c r="BC32" s="59"/>
      <c r="BD32" s="39"/>
      <c r="BE32" s="39"/>
      <c r="BF32" s="58"/>
      <c r="BG32" s="58"/>
      <c r="BH32" s="61"/>
      <c r="BI32" s="61"/>
      <c r="BJ32" s="61"/>
      <c r="BK32" s="61"/>
    </row>
    <row r="33" spans="1:63" ht="15">
      <c r="A33" s="75" t="s">
        <v>250</v>
      </c>
      <c r="B33" s="78" t="s">
        <v>256</v>
      </c>
      <c r="C33" s="56">
        <v>6</v>
      </c>
      <c r="D33" s="9"/>
      <c r="E33" s="9"/>
      <c r="F33" s="471">
        <v>3</v>
      </c>
      <c r="G33" s="472"/>
      <c r="H33" s="473">
        <f t="shared" si="5"/>
        <v>108</v>
      </c>
      <c r="I33" s="474"/>
      <c r="J33" s="473">
        <f t="shared" si="6"/>
        <v>36</v>
      </c>
      <c r="K33" s="475"/>
      <c r="L33" s="476">
        <f t="shared" si="7"/>
        <v>63</v>
      </c>
      <c r="M33" s="477"/>
      <c r="N33" s="128">
        <f t="shared" si="8"/>
        <v>9</v>
      </c>
      <c r="O33" s="278"/>
      <c r="P33" s="76"/>
      <c r="Q33" s="76"/>
      <c r="R33" s="40"/>
      <c r="S33" s="40"/>
      <c r="T33" s="39"/>
      <c r="U33" s="39"/>
      <c r="V33" s="76"/>
      <c r="W33" s="76"/>
      <c r="X33" s="40"/>
      <c r="Y33" s="40"/>
      <c r="Z33" s="39"/>
      <c r="AA33" s="39"/>
      <c r="AB33" s="76"/>
      <c r="AC33" s="58"/>
      <c r="AD33" s="59"/>
      <c r="AE33" s="59"/>
      <c r="AF33" s="39"/>
      <c r="AG33" s="39"/>
      <c r="AH33" s="58"/>
      <c r="AI33" s="58"/>
      <c r="AJ33" s="59"/>
      <c r="AK33" s="59"/>
      <c r="AL33" s="39"/>
      <c r="AM33" s="39"/>
      <c r="AN33" s="58"/>
      <c r="AO33" s="58"/>
      <c r="AP33" s="59"/>
      <c r="AQ33" s="59"/>
      <c r="AR33" s="39"/>
      <c r="AS33" s="39"/>
      <c r="AT33" s="58">
        <v>3</v>
      </c>
      <c r="AU33" s="58">
        <v>2</v>
      </c>
      <c r="AV33" s="59">
        <v>16</v>
      </c>
      <c r="AW33" s="59">
        <v>20</v>
      </c>
      <c r="AX33" s="39">
        <v>9</v>
      </c>
      <c r="AY33" s="39">
        <v>63</v>
      </c>
      <c r="AZ33" s="58"/>
      <c r="BA33" s="58"/>
      <c r="BB33" s="59"/>
      <c r="BC33" s="59"/>
      <c r="BD33" s="39"/>
      <c r="BE33" s="39"/>
      <c r="BF33" s="58"/>
      <c r="BG33" s="58"/>
      <c r="BH33" s="61"/>
      <c r="BI33" s="61"/>
      <c r="BJ33" s="61"/>
      <c r="BK33" s="61"/>
    </row>
    <row r="34" spans="1:63" ht="33.75" customHeight="1">
      <c r="A34" s="75" t="s">
        <v>251</v>
      </c>
      <c r="B34" s="78" t="s">
        <v>257</v>
      </c>
      <c r="C34" s="56">
        <v>1.2</v>
      </c>
      <c r="D34" s="9"/>
      <c r="E34" s="9"/>
      <c r="F34" s="471">
        <v>9</v>
      </c>
      <c r="G34" s="472"/>
      <c r="H34" s="473">
        <f t="shared" si="5"/>
        <v>324</v>
      </c>
      <c r="I34" s="474"/>
      <c r="J34" s="473">
        <f t="shared" si="6"/>
        <v>162</v>
      </c>
      <c r="K34" s="475"/>
      <c r="L34" s="476">
        <f t="shared" si="7"/>
        <v>72</v>
      </c>
      <c r="M34" s="477"/>
      <c r="N34" s="128">
        <f t="shared" si="8"/>
        <v>90</v>
      </c>
      <c r="O34" s="278"/>
      <c r="P34" s="76">
        <v>6</v>
      </c>
      <c r="Q34" s="76">
        <v>6</v>
      </c>
      <c r="R34" s="40">
        <v>50</v>
      </c>
      <c r="S34" s="40">
        <v>58</v>
      </c>
      <c r="T34" s="39">
        <v>54</v>
      </c>
      <c r="U34" s="39">
        <v>54</v>
      </c>
      <c r="V34" s="76">
        <v>3</v>
      </c>
      <c r="W34" s="76">
        <v>3</v>
      </c>
      <c r="X34" s="40">
        <v>20</v>
      </c>
      <c r="Y34" s="40">
        <v>34</v>
      </c>
      <c r="Z34" s="39">
        <v>36</v>
      </c>
      <c r="AA34" s="39">
        <v>18</v>
      </c>
      <c r="AB34" s="76"/>
      <c r="AC34" s="58"/>
      <c r="AD34" s="59"/>
      <c r="AE34" s="59"/>
      <c r="AF34" s="39"/>
      <c r="AG34" s="39"/>
      <c r="AH34" s="58"/>
      <c r="AI34" s="58"/>
      <c r="AJ34" s="59"/>
      <c r="AK34" s="59"/>
      <c r="AL34" s="39"/>
      <c r="AM34" s="39"/>
      <c r="AN34" s="58"/>
      <c r="AO34" s="58"/>
      <c r="AP34" s="59"/>
      <c r="AQ34" s="59"/>
      <c r="AR34" s="39"/>
      <c r="AS34" s="39"/>
      <c r="AT34" s="58"/>
      <c r="AU34" s="58"/>
      <c r="AV34" s="59"/>
      <c r="AW34" s="59"/>
      <c r="AX34" s="39"/>
      <c r="AY34" s="39"/>
      <c r="AZ34" s="58"/>
      <c r="BA34" s="58"/>
      <c r="BB34" s="59"/>
      <c r="BC34" s="59"/>
      <c r="BD34" s="39"/>
      <c r="BE34" s="39"/>
      <c r="BF34" s="58"/>
      <c r="BG34" s="58"/>
      <c r="BH34" s="61"/>
      <c r="BI34" s="61"/>
      <c r="BJ34" s="61"/>
      <c r="BK34" s="61"/>
    </row>
    <row r="35" spans="1:63" ht="15">
      <c r="A35" s="75" t="s">
        <v>252</v>
      </c>
      <c r="B35" s="78" t="s">
        <v>237</v>
      </c>
      <c r="C35" s="56">
        <v>4</v>
      </c>
      <c r="D35" s="9">
        <v>3</v>
      </c>
      <c r="E35" s="9"/>
      <c r="F35" s="471">
        <v>5</v>
      </c>
      <c r="G35" s="472"/>
      <c r="H35" s="473">
        <f t="shared" si="5"/>
        <v>180</v>
      </c>
      <c r="I35" s="474"/>
      <c r="J35" s="473">
        <f t="shared" si="6"/>
        <v>72</v>
      </c>
      <c r="K35" s="475"/>
      <c r="L35" s="476">
        <f t="shared" si="7"/>
        <v>72</v>
      </c>
      <c r="M35" s="477"/>
      <c r="N35" s="128">
        <f t="shared" si="8"/>
        <v>36</v>
      </c>
      <c r="O35" s="278"/>
      <c r="P35" s="76"/>
      <c r="Q35" s="76"/>
      <c r="R35" s="40"/>
      <c r="S35" s="40"/>
      <c r="T35" s="39"/>
      <c r="U35" s="39"/>
      <c r="V35" s="76"/>
      <c r="W35" s="76"/>
      <c r="X35" s="40"/>
      <c r="Y35" s="40"/>
      <c r="Z35" s="39"/>
      <c r="AA35" s="39"/>
      <c r="AB35" s="76">
        <v>2</v>
      </c>
      <c r="AC35" s="58">
        <v>2</v>
      </c>
      <c r="AD35" s="59">
        <v>16</v>
      </c>
      <c r="AE35" s="59">
        <v>20</v>
      </c>
      <c r="AF35" s="39"/>
      <c r="AG35" s="39">
        <v>36</v>
      </c>
      <c r="AH35" s="58">
        <v>3</v>
      </c>
      <c r="AI35" s="58">
        <v>2</v>
      </c>
      <c r="AJ35" s="59">
        <v>16</v>
      </c>
      <c r="AK35" s="59">
        <v>20</v>
      </c>
      <c r="AL35" s="39">
        <v>36</v>
      </c>
      <c r="AM35" s="39">
        <v>36</v>
      </c>
      <c r="AN35" s="58"/>
      <c r="AO35" s="58"/>
      <c r="AP35" s="59"/>
      <c r="AQ35" s="59"/>
      <c r="AR35" s="39"/>
      <c r="AS35" s="39"/>
      <c r="AT35" s="58"/>
      <c r="AU35" s="58"/>
      <c r="AV35" s="59"/>
      <c r="AW35" s="59"/>
      <c r="AX35" s="39"/>
      <c r="AY35" s="39"/>
      <c r="AZ35" s="58"/>
      <c r="BA35" s="58"/>
      <c r="BB35" s="59"/>
      <c r="BC35" s="59"/>
      <c r="BD35" s="39"/>
      <c r="BE35" s="39"/>
      <c r="BF35" s="58"/>
      <c r="BG35" s="58"/>
      <c r="BH35" s="61"/>
      <c r="BI35" s="61"/>
      <c r="BJ35" s="61"/>
      <c r="BK35" s="61"/>
    </row>
    <row r="36" spans="1:63" ht="15">
      <c r="A36" s="75" t="s">
        <v>253</v>
      </c>
      <c r="B36" s="78" t="s">
        <v>236</v>
      </c>
      <c r="C36" s="56">
        <v>4</v>
      </c>
      <c r="D36" s="9"/>
      <c r="E36" s="9"/>
      <c r="F36" s="471">
        <v>4</v>
      </c>
      <c r="G36" s="472"/>
      <c r="H36" s="473">
        <f t="shared" si="5"/>
        <v>144</v>
      </c>
      <c r="I36" s="474"/>
      <c r="J36" s="473">
        <f t="shared" si="6"/>
        <v>36</v>
      </c>
      <c r="K36" s="475"/>
      <c r="L36" s="476">
        <f t="shared" si="7"/>
        <v>63</v>
      </c>
      <c r="M36" s="477"/>
      <c r="N36" s="128">
        <f t="shared" si="8"/>
        <v>45</v>
      </c>
      <c r="O36" s="278"/>
      <c r="P36" s="76"/>
      <c r="Q36" s="76"/>
      <c r="R36" s="40"/>
      <c r="S36" s="40"/>
      <c r="T36" s="39"/>
      <c r="U36" s="39"/>
      <c r="V36" s="76"/>
      <c r="W36" s="76"/>
      <c r="X36" s="40"/>
      <c r="Y36" s="40"/>
      <c r="Z36" s="39"/>
      <c r="AA36" s="39"/>
      <c r="AB36" s="76"/>
      <c r="AC36" s="58"/>
      <c r="AD36" s="59"/>
      <c r="AE36" s="59"/>
      <c r="AF36" s="39"/>
      <c r="AG36" s="39"/>
      <c r="AH36" s="58">
        <v>4</v>
      </c>
      <c r="AI36" s="58">
        <v>2</v>
      </c>
      <c r="AJ36" s="59">
        <v>10</v>
      </c>
      <c r="AK36" s="59">
        <v>26</v>
      </c>
      <c r="AL36" s="39">
        <v>45</v>
      </c>
      <c r="AM36" s="39">
        <v>63</v>
      </c>
      <c r="AN36" s="58"/>
      <c r="AO36" s="58"/>
      <c r="AP36" s="59"/>
      <c r="AQ36" s="59"/>
      <c r="AR36" s="39"/>
      <c r="AS36" s="39"/>
      <c r="AT36" s="58"/>
      <c r="AU36" s="58"/>
      <c r="AV36" s="59"/>
      <c r="AW36" s="59"/>
      <c r="AX36" s="39"/>
      <c r="AY36" s="39"/>
      <c r="AZ36" s="58"/>
      <c r="BA36" s="58"/>
      <c r="BB36" s="59"/>
      <c r="BC36" s="59"/>
      <c r="BD36" s="39"/>
      <c r="BE36" s="39"/>
      <c r="BF36" s="58"/>
      <c r="BG36" s="58"/>
      <c r="BH36" s="61"/>
      <c r="BI36" s="61"/>
      <c r="BJ36" s="61"/>
      <c r="BK36" s="61"/>
    </row>
    <row r="37" spans="1:63" s="210" customFormat="1" ht="30.75" thickBot="1">
      <c r="A37" s="75" t="s">
        <v>254</v>
      </c>
      <c r="B37" s="78" t="s">
        <v>238</v>
      </c>
      <c r="C37" s="8">
        <v>5</v>
      </c>
      <c r="D37" s="9"/>
      <c r="E37" s="9"/>
      <c r="F37" s="471">
        <v>5</v>
      </c>
      <c r="G37" s="472"/>
      <c r="H37" s="473">
        <f t="shared" si="5"/>
        <v>180</v>
      </c>
      <c r="I37" s="483"/>
      <c r="J37" s="473">
        <f t="shared" si="6"/>
        <v>72</v>
      </c>
      <c r="K37" s="475"/>
      <c r="L37" s="476">
        <f t="shared" si="7"/>
        <v>90</v>
      </c>
      <c r="M37" s="477"/>
      <c r="N37" s="128">
        <f t="shared" si="8"/>
        <v>18</v>
      </c>
      <c r="O37" s="278"/>
      <c r="P37" s="10"/>
      <c r="Q37" s="10"/>
      <c r="R37" s="11"/>
      <c r="S37" s="11"/>
      <c r="T37" s="12"/>
      <c r="U37" s="12"/>
      <c r="V37" s="10"/>
      <c r="W37" s="10"/>
      <c r="X37" s="11"/>
      <c r="Y37" s="11"/>
      <c r="Z37" s="12"/>
      <c r="AA37" s="12"/>
      <c r="AB37" s="10"/>
      <c r="AC37" s="10"/>
      <c r="AD37" s="11"/>
      <c r="AE37" s="11"/>
      <c r="AF37" s="12"/>
      <c r="AG37" s="12"/>
      <c r="AH37" s="10"/>
      <c r="AI37" s="10"/>
      <c r="AJ37" s="11"/>
      <c r="AK37" s="11"/>
      <c r="AL37" s="12"/>
      <c r="AM37" s="12"/>
      <c r="AN37" s="10">
        <v>5</v>
      </c>
      <c r="AO37" s="10">
        <v>4</v>
      </c>
      <c r="AP37" s="11">
        <v>30</v>
      </c>
      <c r="AQ37" s="11">
        <v>42</v>
      </c>
      <c r="AR37" s="12">
        <v>18</v>
      </c>
      <c r="AS37" s="12">
        <v>90</v>
      </c>
      <c r="AT37" s="10"/>
      <c r="AU37" s="10"/>
      <c r="AV37" s="11"/>
      <c r="AW37" s="11"/>
      <c r="AX37" s="12"/>
      <c r="AY37" s="12"/>
      <c r="AZ37" s="10"/>
      <c r="BA37" s="10"/>
      <c r="BB37" s="11"/>
      <c r="BC37" s="11"/>
      <c r="BD37" s="12"/>
      <c r="BE37" s="12"/>
      <c r="BF37" s="10"/>
      <c r="BG37" s="10"/>
      <c r="BH37" s="13"/>
      <c r="BI37" s="13"/>
      <c r="BJ37" s="13"/>
      <c r="BK37" s="13"/>
    </row>
    <row r="38" spans="1:63" ht="15.75" thickBot="1">
      <c r="A38" s="313"/>
      <c r="B38" s="314" t="s">
        <v>40</v>
      </c>
      <c r="C38" s="315"/>
      <c r="D38" s="315"/>
      <c r="E38" s="315"/>
      <c r="F38" s="591">
        <f>SUM(F39:G44)</f>
        <v>32</v>
      </c>
      <c r="G38" s="591"/>
      <c r="H38" s="591">
        <f>SUM(H39:I44)</f>
        <v>1125</v>
      </c>
      <c r="I38" s="591"/>
      <c r="J38" s="591">
        <f>SUM(J39:K44)</f>
        <v>514</v>
      </c>
      <c r="K38" s="591"/>
      <c r="L38" s="591">
        <f>SUM(L39:M44)</f>
        <v>413</v>
      </c>
      <c r="M38" s="591"/>
      <c r="N38" s="315">
        <f>SUM(N39:N44)</f>
        <v>108</v>
      </c>
      <c r="O38" s="3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</row>
    <row r="39" spans="1:63" ht="15">
      <c r="A39" s="75" t="s">
        <v>60</v>
      </c>
      <c r="B39" s="85" t="s">
        <v>79</v>
      </c>
      <c r="C39" s="56"/>
      <c r="D39" s="57">
        <v>2</v>
      </c>
      <c r="E39" s="57"/>
      <c r="F39" s="535">
        <v>2</v>
      </c>
      <c r="G39" s="536"/>
      <c r="H39" s="476">
        <f>SUM(J39:N39)</f>
        <v>72</v>
      </c>
      <c r="I39" s="538"/>
      <c r="J39" s="476">
        <f>SUM(R39:S39,X39:Y39,AD39:AE39,AJ39:AK39,AP39:AQ39,AV39:AW39,BB39:BC39,BH39:BI39)</f>
        <v>36</v>
      </c>
      <c r="K39" s="546"/>
      <c r="L39" s="476">
        <f>SUM(U39,AA39,AG39,AM39,AS39,AY39,BE39,BK39)</f>
        <v>36</v>
      </c>
      <c r="M39" s="477"/>
      <c r="N39" s="136">
        <f>SUM(T39,Z39,AF39,AL39,AR39,AX39,BD39,BJ39)</f>
        <v>0</v>
      </c>
      <c r="O39" s="277"/>
      <c r="P39" s="164"/>
      <c r="Q39" s="164"/>
      <c r="R39" s="165"/>
      <c r="S39" s="165"/>
      <c r="T39" s="312"/>
      <c r="U39" s="312"/>
      <c r="V39" s="164">
        <v>2</v>
      </c>
      <c r="W39" s="164">
        <v>2</v>
      </c>
      <c r="X39" s="165">
        <v>14</v>
      </c>
      <c r="Y39" s="165">
        <v>22</v>
      </c>
      <c r="Z39" s="312"/>
      <c r="AA39" s="312">
        <v>36</v>
      </c>
      <c r="AB39" s="164"/>
      <c r="AC39" s="58"/>
      <c r="AD39" s="59"/>
      <c r="AE39" s="59"/>
      <c r="AF39" s="312"/>
      <c r="AG39" s="312"/>
      <c r="AH39" s="58"/>
      <c r="AI39" s="58"/>
      <c r="AJ39" s="59"/>
      <c r="AK39" s="59"/>
      <c r="AL39" s="312"/>
      <c r="AM39" s="312"/>
      <c r="AN39" s="58"/>
      <c r="AO39" s="58"/>
      <c r="AP39" s="59"/>
      <c r="AQ39" s="59"/>
      <c r="AR39" s="312"/>
      <c r="AS39" s="312"/>
      <c r="AT39" s="58"/>
      <c r="AU39" s="58"/>
      <c r="AV39" s="59"/>
      <c r="AW39" s="59"/>
      <c r="AX39" s="312"/>
      <c r="AY39" s="312"/>
      <c r="AZ39" s="58"/>
      <c r="BA39" s="58"/>
      <c r="BB39" s="59"/>
      <c r="BC39" s="59"/>
      <c r="BD39" s="312"/>
      <c r="BE39" s="312"/>
      <c r="BF39" s="58"/>
      <c r="BG39" s="58"/>
      <c r="BH39" s="61"/>
      <c r="BI39" s="61"/>
      <c r="BJ39" s="61"/>
      <c r="BK39" s="61"/>
    </row>
    <row r="40" spans="1:63" ht="15">
      <c r="A40" s="75" t="s">
        <v>258</v>
      </c>
      <c r="B40" s="78" t="s">
        <v>107</v>
      </c>
      <c r="C40" s="56">
        <v>3</v>
      </c>
      <c r="D40" s="9"/>
      <c r="E40" s="9"/>
      <c r="F40" s="471">
        <v>2</v>
      </c>
      <c r="G40" s="472"/>
      <c r="H40" s="473">
        <f>SUM(J40:N40)</f>
        <v>45</v>
      </c>
      <c r="I40" s="474"/>
      <c r="J40" s="473">
        <f>SUM(R40:S40,X40:Y40,AD40:AE40,AJ40:AK40,AP40:AQ40,AV40:AW40,BB40:BC40,BH40:BI40)</f>
        <v>36</v>
      </c>
      <c r="K40" s="475"/>
      <c r="L40" s="476">
        <f>SUM(U40,AA40,AG40,AM40,AS40,AY40,BE40,BK40)</f>
        <v>0</v>
      </c>
      <c r="M40" s="477"/>
      <c r="N40" s="128">
        <f>SUM(T40,Z40,AF40,AL40,AR40,AX40,BD40,BJ40)</f>
        <v>9</v>
      </c>
      <c r="O40" s="278"/>
      <c r="P40" s="76"/>
      <c r="Q40" s="76"/>
      <c r="R40" s="40"/>
      <c r="S40" s="40"/>
      <c r="T40" s="39"/>
      <c r="U40" s="39"/>
      <c r="V40" s="76"/>
      <c r="W40" s="76"/>
      <c r="X40" s="40"/>
      <c r="Y40" s="40"/>
      <c r="Z40" s="39"/>
      <c r="AA40" s="39"/>
      <c r="AB40" s="76">
        <v>2</v>
      </c>
      <c r="AC40" s="58">
        <v>2</v>
      </c>
      <c r="AD40" s="59">
        <v>18</v>
      </c>
      <c r="AE40" s="59">
        <v>18</v>
      </c>
      <c r="AF40" s="39">
        <v>9</v>
      </c>
      <c r="AG40" s="39"/>
      <c r="AH40" s="58"/>
      <c r="AI40" s="58"/>
      <c r="AJ40" s="59"/>
      <c r="AK40" s="59"/>
      <c r="AL40" s="39"/>
      <c r="AM40" s="39"/>
      <c r="AN40" s="58"/>
      <c r="AO40" s="58"/>
      <c r="AP40" s="59"/>
      <c r="AQ40" s="59"/>
      <c r="AR40" s="39"/>
      <c r="AS40" s="39"/>
      <c r="AT40" s="58"/>
      <c r="AU40" s="58"/>
      <c r="AV40" s="59"/>
      <c r="AW40" s="59"/>
      <c r="AX40" s="39"/>
      <c r="AY40" s="39"/>
      <c r="AZ40" s="58"/>
      <c r="BA40" s="58"/>
      <c r="BB40" s="59"/>
      <c r="BC40" s="59"/>
      <c r="BD40" s="39"/>
      <c r="BE40" s="39"/>
      <c r="BF40" s="58"/>
      <c r="BG40" s="58"/>
      <c r="BH40" s="61"/>
      <c r="BI40" s="61"/>
      <c r="BJ40" s="61"/>
      <c r="BK40" s="61"/>
    </row>
    <row r="41" spans="1:63" ht="30">
      <c r="A41" s="75" t="s">
        <v>259</v>
      </c>
      <c r="B41" s="78" t="s">
        <v>61</v>
      </c>
      <c r="C41" s="56">
        <v>1</v>
      </c>
      <c r="D41" s="9"/>
      <c r="E41" s="9"/>
      <c r="F41" s="471">
        <v>2</v>
      </c>
      <c r="G41" s="472"/>
      <c r="H41" s="473">
        <f>SUM(J41:N41)</f>
        <v>72</v>
      </c>
      <c r="I41" s="474"/>
      <c r="J41" s="473">
        <f>SUM(R41:S41,X41:Y41,AD41:AE41,AJ41:AK41,AP41:AQ41,AV41:AW41,BB41:BC41,BH41:BI41)</f>
        <v>36</v>
      </c>
      <c r="K41" s="475"/>
      <c r="L41" s="476">
        <f>SUM(U41,AA41,AG41,AM41,AS41,AY41,BE41,BK41)</f>
        <v>9</v>
      </c>
      <c r="M41" s="477"/>
      <c r="N41" s="128">
        <f>SUM(T41,Z41,AF41,AL41,AR41,AX41,BD41,BJ41)</f>
        <v>27</v>
      </c>
      <c r="O41" s="278"/>
      <c r="P41" s="76">
        <v>2</v>
      </c>
      <c r="Q41" s="76">
        <v>2</v>
      </c>
      <c r="R41" s="40">
        <v>14</v>
      </c>
      <c r="S41" s="40">
        <v>22</v>
      </c>
      <c r="T41" s="39">
        <v>27</v>
      </c>
      <c r="U41" s="39">
        <v>9</v>
      </c>
      <c r="V41" s="76"/>
      <c r="W41" s="76"/>
      <c r="X41" s="40"/>
      <c r="Y41" s="40"/>
      <c r="Z41" s="39"/>
      <c r="AA41" s="39"/>
      <c r="AB41" s="76"/>
      <c r="AC41" s="58"/>
      <c r="AD41" s="59"/>
      <c r="AE41" s="59"/>
      <c r="AF41" s="39"/>
      <c r="AG41" s="39"/>
      <c r="AH41" s="58"/>
      <c r="AI41" s="58"/>
      <c r="AJ41" s="59"/>
      <c r="AK41" s="59"/>
      <c r="AL41" s="39"/>
      <c r="AM41" s="39"/>
      <c r="AN41" s="58"/>
      <c r="AO41" s="58"/>
      <c r="AP41" s="59"/>
      <c r="AQ41" s="59"/>
      <c r="AR41" s="39"/>
      <c r="AS41" s="39"/>
      <c r="AT41" s="58"/>
      <c r="AU41" s="58"/>
      <c r="AV41" s="59"/>
      <c r="AW41" s="59"/>
      <c r="AX41" s="39"/>
      <c r="AY41" s="39"/>
      <c r="AZ41" s="58"/>
      <c r="BA41" s="58"/>
      <c r="BB41" s="59"/>
      <c r="BC41" s="59"/>
      <c r="BD41" s="39"/>
      <c r="BE41" s="39"/>
      <c r="BF41" s="58"/>
      <c r="BG41" s="58"/>
      <c r="BH41" s="61"/>
      <c r="BI41" s="61"/>
      <c r="BJ41" s="61"/>
      <c r="BK41" s="61"/>
    </row>
    <row r="42" spans="1:63" ht="15">
      <c r="A42" s="75" t="s">
        <v>260</v>
      </c>
      <c r="B42" s="78" t="s">
        <v>262</v>
      </c>
      <c r="C42" s="56">
        <v>7</v>
      </c>
      <c r="D42" s="9">
        <v>6</v>
      </c>
      <c r="E42" s="9"/>
      <c r="F42" s="471">
        <v>5</v>
      </c>
      <c r="G42" s="472"/>
      <c r="H42" s="473">
        <f>SUM(J42:N42)</f>
        <v>180</v>
      </c>
      <c r="I42" s="474"/>
      <c r="J42" s="473">
        <f>SUM(R42:S42,X42:Y42,AD42:AE42,AJ42:AK42,AP42:AQ42,AV42:AW42,BB42:BC42,BH42:BI42)</f>
        <v>64</v>
      </c>
      <c r="K42" s="475"/>
      <c r="L42" s="476">
        <f>SUM(U42,AA42,AG42,AM42,AS42,AY42,BE42,BK42)</f>
        <v>98</v>
      </c>
      <c r="M42" s="477"/>
      <c r="N42" s="128">
        <f>SUM(T42,Z42,AF42,AL42,AR42,AX42,BD42,BJ42)</f>
        <v>18</v>
      </c>
      <c r="O42" s="278"/>
      <c r="P42" s="76"/>
      <c r="Q42" s="76"/>
      <c r="R42" s="40"/>
      <c r="S42" s="40"/>
      <c r="T42" s="39"/>
      <c r="U42" s="39"/>
      <c r="V42" s="76"/>
      <c r="W42" s="76"/>
      <c r="X42" s="40"/>
      <c r="Y42" s="40"/>
      <c r="Z42" s="39"/>
      <c r="AA42" s="39"/>
      <c r="AB42" s="76"/>
      <c r="AC42" s="58"/>
      <c r="AD42" s="59"/>
      <c r="AE42" s="59"/>
      <c r="AF42" s="39"/>
      <c r="AG42" s="39"/>
      <c r="AH42" s="58"/>
      <c r="AI42" s="58"/>
      <c r="AJ42" s="59"/>
      <c r="AK42" s="59"/>
      <c r="AL42" s="39"/>
      <c r="AM42" s="39"/>
      <c r="AN42" s="58"/>
      <c r="AO42" s="58"/>
      <c r="AP42" s="59"/>
      <c r="AQ42" s="59"/>
      <c r="AR42" s="39"/>
      <c r="AS42" s="39"/>
      <c r="AT42" s="58">
        <v>3</v>
      </c>
      <c r="AU42" s="58">
        <v>2</v>
      </c>
      <c r="AV42" s="59">
        <v>16</v>
      </c>
      <c r="AW42" s="59">
        <v>20</v>
      </c>
      <c r="AX42" s="39"/>
      <c r="AY42" s="39">
        <v>72</v>
      </c>
      <c r="AZ42" s="58">
        <v>2</v>
      </c>
      <c r="BA42" s="58">
        <v>2</v>
      </c>
      <c r="BB42" s="59">
        <v>10</v>
      </c>
      <c r="BC42" s="59">
        <v>18</v>
      </c>
      <c r="BD42" s="39">
        <v>18</v>
      </c>
      <c r="BE42" s="39">
        <v>26</v>
      </c>
      <c r="BF42" s="58"/>
      <c r="BG42" s="58"/>
      <c r="BH42" s="61"/>
      <c r="BI42" s="61"/>
      <c r="BJ42" s="61"/>
      <c r="BK42" s="61"/>
    </row>
    <row r="43" spans="1:63" ht="15.75" thickBot="1">
      <c r="A43" s="75" t="s">
        <v>261</v>
      </c>
      <c r="B43" s="78" t="s">
        <v>263</v>
      </c>
      <c r="C43" s="56">
        <v>6</v>
      </c>
      <c r="D43" s="9">
        <v>5</v>
      </c>
      <c r="E43" s="9"/>
      <c r="F43" s="471">
        <v>9</v>
      </c>
      <c r="G43" s="472"/>
      <c r="H43" s="473">
        <f>SUM(J43:N43)</f>
        <v>324</v>
      </c>
      <c r="I43" s="474"/>
      <c r="J43" s="473">
        <f>SUM(R43:S43,X43:Y43,AD43:AE43,AJ43:AK43,AP43:AQ43,AV43:AW43,BB43:BC43,BH43:BI43)</f>
        <v>126</v>
      </c>
      <c r="K43" s="475"/>
      <c r="L43" s="476">
        <f>SUM(U43,AA43,AG43,AM43,AS43,AY43,BE43,BK43)</f>
        <v>189</v>
      </c>
      <c r="M43" s="477"/>
      <c r="N43" s="128">
        <f>SUM(T43,Z43,AF43,AL43,AR43,AX43,BD43,BJ43)</f>
        <v>9</v>
      </c>
      <c r="O43" s="278"/>
      <c r="P43" s="76"/>
      <c r="Q43" s="76"/>
      <c r="R43" s="40"/>
      <c r="S43" s="40"/>
      <c r="T43" s="39"/>
      <c r="U43" s="39"/>
      <c r="V43" s="76"/>
      <c r="W43" s="76"/>
      <c r="X43" s="40"/>
      <c r="Y43" s="40"/>
      <c r="Z43" s="39"/>
      <c r="AA43" s="39"/>
      <c r="AB43" s="76"/>
      <c r="AC43" s="58"/>
      <c r="AD43" s="59"/>
      <c r="AE43" s="59"/>
      <c r="AF43" s="39"/>
      <c r="AG43" s="39"/>
      <c r="AH43" s="58"/>
      <c r="AI43" s="58"/>
      <c r="AJ43" s="59"/>
      <c r="AK43" s="59"/>
      <c r="AL43" s="39"/>
      <c r="AM43" s="39"/>
      <c r="AN43" s="58">
        <v>5</v>
      </c>
      <c r="AO43" s="58">
        <v>4</v>
      </c>
      <c r="AP43" s="59">
        <v>30</v>
      </c>
      <c r="AQ43" s="59">
        <v>42</v>
      </c>
      <c r="AR43" s="39"/>
      <c r="AS43" s="39">
        <v>108</v>
      </c>
      <c r="AT43" s="58">
        <v>4</v>
      </c>
      <c r="AU43" s="58">
        <v>3</v>
      </c>
      <c r="AV43" s="59">
        <v>20</v>
      </c>
      <c r="AW43" s="59">
        <v>34</v>
      </c>
      <c r="AX43" s="39">
        <v>9</v>
      </c>
      <c r="AY43" s="39">
        <v>81</v>
      </c>
      <c r="AZ43" s="58"/>
      <c r="BA43" s="58"/>
      <c r="BB43" s="59"/>
      <c r="BC43" s="59"/>
      <c r="BD43" s="39"/>
      <c r="BE43" s="39"/>
      <c r="BF43" s="58"/>
      <c r="BG43" s="58"/>
      <c r="BH43" s="61"/>
      <c r="BI43" s="61"/>
      <c r="BJ43" s="61"/>
      <c r="BK43" s="61"/>
    </row>
    <row r="44" spans="1:63" ht="16.5" customHeight="1" thickBot="1">
      <c r="A44" s="248"/>
      <c r="B44" s="239" t="s">
        <v>49</v>
      </c>
      <c r="C44" s="249"/>
      <c r="D44" s="249"/>
      <c r="E44" s="249"/>
      <c r="F44" s="588">
        <f>SUM(F45:G47)</f>
        <v>12</v>
      </c>
      <c r="G44" s="589"/>
      <c r="H44" s="588">
        <f>SUM(H45:I47)</f>
        <v>432</v>
      </c>
      <c r="I44" s="589"/>
      <c r="J44" s="588">
        <f>SUM(J45:K47)</f>
        <v>216</v>
      </c>
      <c r="K44" s="589"/>
      <c r="L44" s="588">
        <f>SUM(L45)</f>
        <v>81</v>
      </c>
      <c r="M44" s="590"/>
      <c r="N44" s="250">
        <f>SUM(N45)</f>
        <v>45</v>
      </c>
      <c r="O44" s="288"/>
      <c r="P44" s="251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</row>
    <row r="45" spans="1:63" ht="45">
      <c r="A45" s="319" t="s">
        <v>62</v>
      </c>
      <c r="B45" s="78" t="s">
        <v>240</v>
      </c>
      <c r="C45" s="56">
        <v>1</v>
      </c>
      <c r="D45" s="9"/>
      <c r="E45" s="9"/>
      <c r="F45" s="471">
        <v>7</v>
      </c>
      <c r="G45" s="472"/>
      <c r="H45" s="473">
        <f>SUM(J45:N45)</f>
        <v>252</v>
      </c>
      <c r="I45" s="474"/>
      <c r="J45" s="473">
        <f>SUM(R45:S45,X45:Y45,AD45:AE45,AJ45:AK45,AP45:AQ45,AV45:AW45,BB45:BC45,BH45:BI45)</f>
        <v>126</v>
      </c>
      <c r="K45" s="475"/>
      <c r="L45" s="476">
        <f>SUM(U45,AA45,AG45,AM45,AS45,AY45,BE45,BK45)</f>
        <v>81</v>
      </c>
      <c r="M45" s="477"/>
      <c r="N45" s="128">
        <f>SUM(T45,Z45,AF45,AL45,AR45,AX45,BD45,BJ45)</f>
        <v>45</v>
      </c>
      <c r="O45" s="278"/>
      <c r="P45" s="76">
        <v>7</v>
      </c>
      <c r="Q45" s="76">
        <v>7</v>
      </c>
      <c r="R45" s="40">
        <v>60</v>
      </c>
      <c r="S45" s="40">
        <v>66</v>
      </c>
      <c r="T45" s="39">
        <v>45</v>
      </c>
      <c r="U45" s="39">
        <v>81</v>
      </c>
      <c r="V45" s="76"/>
      <c r="W45" s="76"/>
      <c r="X45" s="40"/>
      <c r="Y45" s="40"/>
      <c r="Z45" s="39"/>
      <c r="AA45" s="39"/>
      <c r="AB45" s="76"/>
      <c r="AC45" s="58"/>
      <c r="AD45" s="59"/>
      <c r="AE45" s="59"/>
      <c r="AF45" s="39"/>
      <c r="AG45" s="39"/>
      <c r="AH45" s="58"/>
      <c r="AI45" s="58"/>
      <c r="AJ45" s="59"/>
      <c r="AK45" s="59"/>
      <c r="AL45" s="39"/>
      <c r="AM45" s="39"/>
      <c r="AN45" s="58"/>
      <c r="AO45" s="58"/>
      <c r="AP45" s="59"/>
      <c r="AQ45" s="59"/>
      <c r="AR45" s="39"/>
      <c r="AS45" s="39"/>
      <c r="AT45" s="58"/>
      <c r="AU45" s="58"/>
      <c r="AV45" s="59"/>
      <c r="AW45" s="59"/>
      <c r="AX45" s="39"/>
      <c r="AY45" s="39"/>
      <c r="AZ45" s="58"/>
      <c r="BA45" s="58"/>
      <c r="BB45" s="59"/>
      <c r="BC45" s="59"/>
      <c r="BD45" s="39"/>
      <c r="BE45" s="39"/>
      <c r="BF45" s="58"/>
      <c r="BG45" s="58"/>
      <c r="BH45" s="61"/>
      <c r="BI45" s="61"/>
      <c r="BJ45" s="61"/>
      <c r="BK45" s="61"/>
    </row>
    <row r="46" spans="1:63" ht="45">
      <c r="A46" s="319" t="s">
        <v>264</v>
      </c>
      <c r="B46" s="78" t="s">
        <v>266</v>
      </c>
      <c r="C46" s="56"/>
      <c r="D46" s="9" t="s">
        <v>268</v>
      </c>
      <c r="E46" s="9"/>
      <c r="F46" s="471">
        <v>3</v>
      </c>
      <c r="G46" s="472"/>
      <c r="H46" s="473">
        <f>SUM(J46:N46)</f>
        <v>108</v>
      </c>
      <c r="I46" s="474"/>
      <c r="J46" s="473">
        <f>SUM(R46:S46,X46:Y46,AD46:AE46,AJ46:AK46,AP46:AQ46,AV46:AW46,BB46:BC46,BH46:BI46)</f>
        <v>54</v>
      </c>
      <c r="K46" s="475"/>
      <c r="L46" s="476">
        <f>SUM(U46,AA46,AG46,AM46,AS46,AY46,BE46,BK46)</f>
        <v>54</v>
      </c>
      <c r="M46" s="477"/>
      <c r="N46" s="128">
        <f>SUM(T46,Z46,AF46,AL46,AR46,AX46,BD46,BJ46)</f>
        <v>0</v>
      </c>
      <c r="O46" s="278"/>
      <c r="P46" s="76"/>
      <c r="Q46" s="76"/>
      <c r="R46" s="40"/>
      <c r="S46" s="40"/>
      <c r="T46" s="39"/>
      <c r="U46" s="39"/>
      <c r="V46" s="76"/>
      <c r="W46" s="76"/>
      <c r="X46" s="40"/>
      <c r="Y46" s="40"/>
      <c r="Z46" s="39"/>
      <c r="AA46" s="39"/>
      <c r="AB46" s="76"/>
      <c r="AC46" s="58"/>
      <c r="AD46" s="59"/>
      <c r="AE46" s="59"/>
      <c r="AF46" s="39"/>
      <c r="AG46" s="39"/>
      <c r="AH46" s="58"/>
      <c r="AI46" s="58"/>
      <c r="AJ46" s="59"/>
      <c r="AK46" s="59"/>
      <c r="AL46" s="39"/>
      <c r="AM46" s="39"/>
      <c r="AN46" s="58">
        <v>3</v>
      </c>
      <c r="AO46" s="58">
        <v>3</v>
      </c>
      <c r="AP46" s="59">
        <v>20</v>
      </c>
      <c r="AQ46" s="59">
        <v>34</v>
      </c>
      <c r="AR46" s="39"/>
      <c r="AS46" s="39">
        <v>54</v>
      </c>
      <c r="AT46" s="58"/>
      <c r="AU46" s="58"/>
      <c r="AV46" s="59"/>
      <c r="AW46" s="59"/>
      <c r="AX46" s="39"/>
      <c r="AY46" s="39"/>
      <c r="AZ46" s="58"/>
      <c r="BA46" s="58"/>
      <c r="BB46" s="59"/>
      <c r="BC46" s="59"/>
      <c r="BD46" s="39"/>
      <c r="BE46" s="39"/>
      <c r="BF46" s="58"/>
      <c r="BG46" s="58"/>
      <c r="BH46" s="61"/>
      <c r="BI46" s="61"/>
      <c r="BJ46" s="61"/>
      <c r="BK46" s="61"/>
    </row>
    <row r="47" spans="1:63" ht="15.75" thickBot="1">
      <c r="A47" s="319" t="s">
        <v>265</v>
      </c>
      <c r="B47" s="78" t="s">
        <v>267</v>
      </c>
      <c r="C47" s="56"/>
      <c r="D47" s="9">
        <v>4</v>
      </c>
      <c r="E47" s="9"/>
      <c r="F47" s="471">
        <v>2</v>
      </c>
      <c r="G47" s="472"/>
      <c r="H47" s="473">
        <f>SUM(J47:N47)</f>
        <v>72</v>
      </c>
      <c r="I47" s="474"/>
      <c r="J47" s="473">
        <f>SUM(R47:S47,X47:Y47,AD47:AE47,AJ47:AK47,AP47:AQ47,AV47:AW47,BB47:BC47,BH47:BI47)</f>
        <v>36</v>
      </c>
      <c r="K47" s="475"/>
      <c r="L47" s="476">
        <f>SUM(U47,AA47,AG47,AM47,AS47,AY47,BE47,BK47)</f>
        <v>36</v>
      </c>
      <c r="M47" s="477"/>
      <c r="N47" s="128">
        <f>SUM(T47,Z47,AF47,AL47,AR47,AX47,BD47,BJ47)</f>
        <v>0</v>
      </c>
      <c r="O47" s="278"/>
      <c r="P47" s="76"/>
      <c r="Q47" s="76"/>
      <c r="R47" s="40"/>
      <c r="S47" s="40"/>
      <c r="T47" s="39"/>
      <c r="U47" s="39"/>
      <c r="V47" s="76"/>
      <c r="W47" s="76"/>
      <c r="X47" s="40"/>
      <c r="Y47" s="40"/>
      <c r="Z47" s="39"/>
      <c r="AA47" s="39"/>
      <c r="AB47" s="76"/>
      <c r="AC47" s="58"/>
      <c r="AD47" s="59"/>
      <c r="AE47" s="59"/>
      <c r="AF47" s="39"/>
      <c r="AG47" s="39"/>
      <c r="AH47" s="58">
        <v>2</v>
      </c>
      <c r="AI47" s="58">
        <v>2</v>
      </c>
      <c r="AJ47" s="59">
        <v>10</v>
      </c>
      <c r="AK47" s="59">
        <v>26</v>
      </c>
      <c r="AL47" s="39"/>
      <c r="AM47" s="39">
        <v>36</v>
      </c>
      <c r="AN47" s="58"/>
      <c r="AO47" s="58"/>
      <c r="AP47" s="59"/>
      <c r="AQ47" s="59"/>
      <c r="AR47" s="39"/>
      <c r="AS47" s="39"/>
      <c r="AT47" s="58"/>
      <c r="AU47" s="58"/>
      <c r="AV47" s="59"/>
      <c r="AW47" s="59"/>
      <c r="AX47" s="39"/>
      <c r="AY47" s="39"/>
      <c r="AZ47" s="58"/>
      <c r="BA47" s="58"/>
      <c r="BB47" s="59"/>
      <c r="BC47" s="59"/>
      <c r="BD47" s="39"/>
      <c r="BE47" s="39"/>
      <c r="BF47" s="58"/>
      <c r="BG47" s="58"/>
      <c r="BH47" s="61"/>
      <c r="BI47" s="61"/>
      <c r="BJ47" s="61"/>
      <c r="BK47" s="61"/>
    </row>
    <row r="48" spans="1:63" ht="20.25" customHeight="1" thickBot="1">
      <c r="A48" s="62"/>
      <c r="B48" s="63" t="s">
        <v>55</v>
      </c>
      <c r="C48" s="64"/>
      <c r="D48" s="65"/>
      <c r="E48" s="65"/>
      <c r="F48" s="570">
        <f>SUM(F29,F38)</f>
        <v>72</v>
      </c>
      <c r="G48" s="571"/>
      <c r="H48" s="570">
        <f>SUM(H29,H38)</f>
        <v>2565</v>
      </c>
      <c r="I48" s="571"/>
      <c r="J48" s="570">
        <f>SUM(J29,J38)</f>
        <v>1118</v>
      </c>
      <c r="K48" s="571"/>
      <c r="L48" s="570">
        <f>SUM(L29,L38)</f>
        <v>934</v>
      </c>
      <c r="M48" s="569"/>
      <c r="N48" s="65">
        <f>SUM(N29,N38)</f>
        <v>423</v>
      </c>
      <c r="O48" s="290"/>
      <c r="P48" s="66">
        <f aca="true" t="shared" si="9" ref="P48:BK48">SUM(P30:P37,P39:P43,P45:P47)</f>
        <v>15</v>
      </c>
      <c r="Q48" s="66">
        <f t="shared" si="9"/>
        <v>15</v>
      </c>
      <c r="R48" s="66">
        <f t="shared" si="9"/>
        <v>124</v>
      </c>
      <c r="S48" s="66">
        <f t="shared" si="9"/>
        <v>146</v>
      </c>
      <c r="T48" s="66">
        <f t="shared" si="9"/>
        <v>126</v>
      </c>
      <c r="U48" s="66">
        <f t="shared" si="9"/>
        <v>144</v>
      </c>
      <c r="V48" s="66">
        <f t="shared" si="9"/>
        <v>13</v>
      </c>
      <c r="W48" s="66">
        <f t="shared" si="9"/>
        <v>13</v>
      </c>
      <c r="X48" s="66">
        <f t="shared" si="9"/>
        <v>104</v>
      </c>
      <c r="Y48" s="66">
        <f t="shared" si="9"/>
        <v>130</v>
      </c>
      <c r="Z48" s="66">
        <f t="shared" si="9"/>
        <v>63</v>
      </c>
      <c r="AA48" s="66">
        <f t="shared" si="9"/>
        <v>171</v>
      </c>
      <c r="AB48" s="66">
        <f t="shared" si="9"/>
        <v>8</v>
      </c>
      <c r="AC48" s="66">
        <f t="shared" si="9"/>
        <v>7</v>
      </c>
      <c r="AD48" s="66">
        <f t="shared" si="9"/>
        <v>58</v>
      </c>
      <c r="AE48" s="66">
        <f t="shared" si="9"/>
        <v>68</v>
      </c>
      <c r="AF48" s="66">
        <f t="shared" si="9"/>
        <v>81</v>
      </c>
      <c r="AG48" s="66">
        <f t="shared" si="9"/>
        <v>54</v>
      </c>
      <c r="AH48" s="66">
        <f t="shared" si="9"/>
        <v>9</v>
      </c>
      <c r="AI48" s="66">
        <f t="shared" si="9"/>
        <v>6</v>
      </c>
      <c r="AJ48" s="66">
        <f t="shared" si="9"/>
        <v>36</v>
      </c>
      <c r="AK48" s="66">
        <f t="shared" si="9"/>
        <v>72</v>
      </c>
      <c r="AL48" s="66">
        <f t="shared" si="9"/>
        <v>81</v>
      </c>
      <c r="AM48" s="66">
        <f t="shared" si="9"/>
        <v>135</v>
      </c>
      <c r="AN48" s="66">
        <f t="shared" si="9"/>
        <v>13</v>
      </c>
      <c r="AO48" s="66">
        <f t="shared" si="9"/>
        <v>11</v>
      </c>
      <c r="AP48" s="66">
        <f t="shared" si="9"/>
        <v>80</v>
      </c>
      <c r="AQ48" s="66">
        <f t="shared" si="9"/>
        <v>118</v>
      </c>
      <c r="AR48" s="66">
        <f t="shared" si="9"/>
        <v>18</v>
      </c>
      <c r="AS48" s="66">
        <f t="shared" si="9"/>
        <v>252</v>
      </c>
      <c r="AT48" s="66">
        <f t="shared" si="9"/>
        <v>10</v>
      </c>
      <c r="AU48" s="66">
        <f t="shared" si="9"/>
        <v>7</v>
      </c>
      <c r="AV48" s="66">
        <f t="shared" si="9"/>
        <v>52</v>
      </c>
      <c r="AW48" s="66">
        <f t="shared" si="9"/>
        <v>74</v>
      </c>
      <c r="AX48" s="66">
        <f t="shared" si="9"/>
        <v>18</v>
      </c>
      <c r="AY48" s="66">
        <f t="shared" si="9"/>
        <v>216</v>
      </c>
      <c r="AZ48" s="66">
        <f t="shared" si="9"/>
        <v>4</v>
      </c>
      <c r="BA48" s="66">
        <f t="shared" si="9"/>
        <v>4</v>
      </c>
      <c r="BB48" s="66">
        <f t="shared" si="9"/>
        <v>20</v>
      </c>
      <c r="BC48" s="66">
        <f t="shared" si="9"/>
        <v>36</v>
      </c>
      <c r="BD48" s="66">
        <f t="shared" si="9"/>
        <v>36</v>
      </c>
      <c r="BE48" s="66">
        <f t="shared" si="9"/>
        <v>52</v>
      </c>
      <c r="BF48" s="66">
        <f t="shared" si="9"/>
        <v>0</v>
      </c>
      <c r="BG48" s="66">
        <f t="shared" si="9"/>
        <v>0</v>
      </c>
      <c r="BH48" s="66">
        <f t="shared" si="9"/>
        <v>0</v>
      </c>
      <c r="BI48" s="66">
        <f t="shared" si="9"/>
        <v>0</v>
      </c>
      <c r="BJ48" s="66">
        <f t="shared" si="9"/>
        <v>0</v>
      </c>
      <c r="BK48" s="66">
        <f t="shared" si="9"/>
        <v>0</v>
      </c>
    </row>
    <row r="49" spans="1:63" ht="15.75" customHeight="1" thickBot="1">
      <c r="A49" s="503" t="s">
        <v>63</v>
      </c>
      <c r="B49" s="504"/>
      <c r="C49" s="504"/>
      <c r="D49" s="504"/>
      <c r="E49" s="505"/>
      <c r="F49" s="585"/>
      <c r="G49" s="586"/>
      <c r="H49" s="481"/>
      <c r="I49" s="587"/>
      <c r="J49" s="481"/>
      <c r="K49" s="587"/>
      <c r="L49" s="481"/>
      <c r="M49" s="541"/>
      <c r="N49" s="123"/>
      <c r="O49" s="291"/>
      <c r="P49" s="81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160"/>
      <c r="BH49" s="161"/>
      <c r="BI49" s="161"/>
      <c r="BJ49" s="160"/>
      <c r="BK49" s="80"/>
    </row>
    <row r="50" spans="1:63" ht="15.75" customHeight="1" thickBot="1">
      <c r="A50" s="238"/>
      <c r="B50" s="239" t="s">
        <v>31</v>
      </c>
      <c r="C50" s="218"/>
      <c r="D50" s="212"/>
      <c r="E50" s="212"/>
      <c r="F50" s="582">
        <f>SUM(F51:G59)</f>
        <v>46</v>
      </c>
      <c r="G50" s="583"/>
      <c r="H50" s="582">
        <f>SUM(H51:I59)</f>
        <v>1656</v>
      </c>
      <c r="I50" s="583"/>
      <c r="J50" s="582">
        <f>SUM(J51:K59)</f>
        <v>744</v>
      </c>
      <c r="K50" s="583"/>
      <c r="L50" s="582">
        <f>SUM(L51:M59)</f>
        <v>651</v>
      </c>
      <c r="M50" s="584"/>
      <c r="N50" s="212">
        <f>SUM(N51:N59)</f>
        <v>261</v>
      </c>
      <c r="O50" s="287"/>
      <c r="P50" s="213"/>
      <c r="Q50" s="213"/>
      <c r="R50" s="214"/>
      <c r="S50" s="214"/>
      <c r="T50" s="215"/>
      <c r="U50" s="215"/>
      <c r="V50" s="213"/>
      <c r="W50" s="213"/>
      <c r="X50" s="214"/>
      <c r="Y50" s="214"/>
      <c r="Z50" s="215"/>
      <c r="AA50" s="215"/>
      <c r="AB50" s="213"/>
      <c r="AC50" s="213"/>
      <c r="AD50" s="214"/>
      <c r="AE50" s="214"/>
      <c r="AF50" s="215"/>
      <c r="AG50" s="215"/>
      <c r="AH50" s="213"/>
      <c r="AI50" s="213"/>
      <c r="AJ50" s="214"/>
      <c r="AK50" s="214"/>
      <c r="AL50" s="215"/>
      <c r="AM50" s="215"/>
      <c r="AN50" s="213"/>
      <c r="AO50" s="213"/>
      <c r="AP50" s="214"/>
      <c r="AQ50" s="214"/>
      <c r="AR50" s="215"/>
      <c r="AS50" s="215"/>
      <c r="AT50" s="213"/>
      <c r="AU50" s="213"/>
      <c r="AV50" s="214"/>
      <c r="AW50" s="214"/>
      <c r="AX50" s="215"/>
      <c r="AY50" s="215"/>
      <c r="AZ50" s="213"/>
      <c r="BA50" s="213"/>
      <c r="BB50" s="214"/>
      <c r="BC50" s="214"/>
      <c r="BD50" s="215"/>
      <c r="BE50" s="215"/>
      <c r="BF50" s="252"/>
      <c r="BG50" s="216"/>
      <c r="BH50" s="216"/>
      <c r="BI50" s="216"/>
      <c r="BJ50" s="216"/>
      <c r="BK50" s="215"/>
    </row>
    <row r="51" spans="1:63" ht="15">
      <c r="A51" s="75" t="s">
        <v>64</v>
      </c>
      <c r="B51" s="55" t="s">
        <v>271</v>
      </c>
      <c r="C51" s="56">
        <v>1</v>
      </c>
      <c r="D51" s="57"/>
      <c r="E51" s="57"/>
      <c r="F51" s="484">
        <v>4</v>
      </c>
      <c r="G51" s="485"/>
      <c r="H51" s="473">
        <f aca="true" t="shared" si="10" ref="H51:H59">SUM(J51:N51)</f>
        <v>144</v>
      </c>
      <c r="I51" s="474"/>
      <c r="J51" s="473">
        <f aca="true" t="shared" si="11" ref="J51:J59">SUM(R51:S51,X51:Y51,AD51:AE51,AJ51:AK51,AP51:AQ51,AV51:AW51,BB51:BC51,BH51:BI51)</f>
        <v>72</v>
      </c>
      <c r="K51" s="475"/>
      <c r="L51" s="476">
        <f aca="true" t="shared" si="12" ref="L51:L59">SUM(U51,AA51,AG51,AM51,AS51,AY51,BE51,BK51)</f>
        <v>27</v>
      </c>
      <c r="M51" s="477"/>
      <c r="N51" s="128">
        <f aca="true" t="shared" si="13" ref="N51:N59">SUM(T51,Z51,AF51,AL51,AR51,AX51,BD51,BJ51)</f>
        <v>45</v>
      </c>
      <c r="O51" s="277"/>
      <c r="P51" s="58">
        <v>4</v>
      </c>
      <c r="Q51" s="58">
        <v>4</v>
      </c>
      <c r="R51" s="59">
        <v>30</v>
      </c>
      <c r="S51" s="59">
        <v>42</v>
      </c>
      <c r="T51" s="60">
        <v>45</v>
      </c>
      <c r="U51" s="60">
        <v>27</v>
      </c>
      <c r="V51" s="58"/>
      <c r="W51" s="58"/>
      <c r="X51" s="59"/>
      <c r="Y51" s="59"/>
      <c r="Z51" s="60"/>
      <c r="AA51" s="60"/>
      <c r="AB51" s="58"/>
      <c r="AC51" s="58"/>
      <c r="AD51" s="59"/>
      <c r="AE51" s="59"/>
      <c r="AF51" s="60"/>
      <c r="AG51" s="60"/>
      <c r="AH51" s="58"/>
      <c r="AI51" s="58"/>
      <c r="AJ51" s="59"/>
      <c r="AK51" s="59"/>
      <c r="AL51" s="60"/>
      <c r="AM51" s="60"/>
      <c r="AN51" s="58"/>
      <c r="AO51" s="58"/>
      <c r="AP51" s="59"/>
      <c r="AQ51" s="59"/>
      <c r="AR51" s="60"/>
      <c r="AS51" s="60"/>
      <c r="AT51" s="58"/>
      <c r="AU51" s="58"/>
      <c r="AV51" s="59"/>
      <c r="AW51" s="59"/>
      <c r="AX51" s="60"/>
      <c r="AY51" s="60"/>
      <c r="AZ51" s="58"/>
      <c r="BA51" s="58"/>
      <c r="BB51" s="59"/>
      <c r="BC51" s="59"/>
      <c r="BD51" s="60"/>
      <c r="BE51" s="60"/>
      <c r="BF51" s="58"/>
      <c r="BG51" s="58"/>
      <c r="BH51" s="59"/>
      <c r="BI51" s="59"/>
      <c r="BJ51" s="59"/>
      <c r="BK51" s="60"/>
    </row>
    <row r="52" spans="1:63" ht="25.5">
      <c r="A52" s="77" t="s">
        <v>65</v>
      </c>
      <c r="B52" s="7" t="s">
        <v>272</v>
      </c>
      <c r="C52" s="8">
        <v>5</v>
      </c>
      <c r="D52" s="9">
        <v>4</v>
      </c>
      <c r="E52" s="9"/>
      <c r="F52" s="471">
        <v>6</v>
      </c>
      <c r="G52" s="472"/>
      <c r="H52" s="473">
        <f t="shared" si="10"/>
        <v>216</v>
      </c>
      <c r="I52" s="474"/>
      <c r="J52" s="473">
        <f t="shared" si="11"/>
        <v>90</v>
      </c>
      <c r="K52" s="475"/>
      <c r="L52" s="476">
        <f t="shared" si="12"/>
        <v>99</v>
      </c>
      <c r="M52" s="477"/>
      <c r="N52" s="128">
        <f t="shared" si="13"/>
        <v>27</v>
      </c>
      <c r="O52" s="278"/>
      <c r="P52" s="10"/>
      <c r="Q52" s="10"/>
      <c r="R52" s="11"/>
      <c r="S52" s="11"/>
      <c r="T52" s="12"/>
      <c r="U52" s="12"/>
      <c r="V52" s="10"/>
      <c r="W52" s="10"/>
      <c r="X52" s="11"/>
      <c r="Y52" s="11"/>
      <c r="Z52" s="12"/>
      <c r="AA52" s="12"/>
      <c r="AB52" s="10"/>
      <c r="AC52" s="10"/>
      <c r="AD52" s="11"/>
      <c r="AE52" s="11"/>
      <c r="AF52" s="12"/>
      <c r="AG52" s="12"/>
      <c r="AH52" s="10">
        <v>3</v>
      </c>
      <c r="AI52" s="10">
        <v>3</v>
      </c>
      <c r="AJ52" s="11">
        <v>20</v>
      </c>
      <c r="AK52" s="11">
        <v>34</v>
      </c>
      <c r="AL52" s="12"/>
      <c r="AM52" s="12">
        <v>54</v>
      </c>
      <c r="AN52" s="10">
        <v>3</v>
      </c>
      <c r="AO52" s="10">
        <v>2</v>
      </c>
      <c r="AP52" s="11">
        <v>14</v>
      </c>
      <c r="AQ52" s="11">
        <v>22</v>
      </c>
      <c r="AR52" s="12">
        <v>27</v>
      </c>
      <c r="AS52" s="12">
        <v>45</v>
      </c>
      <c r="AT52" s="10"/>
      <c r="AU52" s="10"/>
      <c r="AV52" s="11"/>
      <c r="AW52" s="11"/>
      <c r="AX52" s="12"/>
      <c r="AY52" s="12"/>
      <c r="AZ52" s="10"/>
      <c r="BA52" s="10"/>
      <c r="BB52" s="11"/>
      <c r="BC52" s="11"/>
      <c r="BD52" s="12"/>
      <c r="BE52" s="12"/>
      <c r="BF52" s="10"/>
      <c r="BG52" s="10"/>
      <c r="BH52" s="11"/>
      <c r="BI52" s="11"/>
      <c r="BJ52" s="11"/>
      <c r="BK52" s="12"/>
    </row>
    <row r="53" spans="1:63" s="210" customFormat="1" ht="15">
      <c r="A53" s="77" t="s">
        <v>66</v>
      </c>
      <c r="B53" s="7" t="s">
        <v>273</v>
      </c>
      <c r="C53" s="8">
        <v>6</v>
      </c>
      <c r="D53" s="9">
        <v>5</v>
      </c>
      <c r="E53" s="9"/>
      <c r="F53" s="471">
        <v>5</v>
      </c>
      <c r="G53" s="472"/>
      <c r="H53" s="473">
        <f t="shared" si="10"/>
        <v>180</v>
      </c>
      <c r="I53" s="483"/>
      <c r="J53" s="473">
        <f t="shared" si="11"/>
        <v>72</v>
      </c>
      <c r="K53" s="475"/>
      <c r="L53" s="476">
        <f t="shared" si="12"/>
        <v>99</v>
      </c>
      <c r="M53" s="477"/>
      <c r="N53" s="128">
        <f t="shared" si="13"/>
        <v>9</v>
      </c>
      <c r="O53" s="278"/>
      <c r="P53" s="10"/>
      <c r="Q53" s="10"/>
      <c r="R53" s="11"/>
      <c r="S53" s="11"/>
      <c r="T53" s="12"/>
      <c r="U53" s="12"/>
      <c r="V53" s="10"/>
      <c r="W53" s="10"/>
      <c r="X53" s="11"/>
      <c r="Y53" s="11"/>
      <c r="Z53" s="12"/>
      <c r="AA53" s="12"/>
      <c r="AB53" s="10"/>
      <c r="AC53" s="10"/>
      <c r="AD53" s="11"/>
      <c r="AE53" s="11"/>
      <c r="AF53" s="12"/>
      <c r="AG53" s="12"/>
      <c r="AH53" s="10"/>
      <c r="AI53" s="10"/>
      <c r="AJ53" s="11"/>
      <c r="AK53" s="11"/>
      <c r="AL53" s="12"/>
      <c r="AM53" s="12"/>
      <c r="AN53" s="10">
        <v>3</v>
      </c>
      <c r="AO53" s="10">
        <v>2</v>
      </c>
      <c r="AP53" s="11">
        <v>10</v>
      </c>
      <c r="AQ53" s="11">
        <v>26</v>
      </c>
      <c r="AR53" s="12"/>
      <c r="AS53" s="12">
        <v>72</v>
      </c>
      <c r="AT53" s="10">
        <v>2</v>
      </c>
      <c r="AU53" s="10">
        <v>2</v>
      </c>
      <c r="AV53" s="11">
        <v>10</v>
      </c>
      <c r="AW53" s="11">
        <v>26</v>
      </c>
      <c r="AX53" s="12">
        <v>9</v>
      </c>
      <c r="AY53" s="12">
        <v>27</v>
      </c>
      <c r="AZ53" s="10"/>
      <c r="BA53" s="10"/>
      <c r="BB53" s="11"/>
      <c r="BC53" s="11"/>
      <c r="BD53" s="12"/>
      <c r="BE53" s="12"/>
      <c r="BF53" s="10"/>
      <c r="BG53" s="10"/>
      <c r="BH53" s="11"/>
      <c r="BI53" s="11"/>
      <c r="BJ53" s="11"/>
      <c r="BK53" s="12"/>
    </row>
    <row r="54" spans="1:63" s="210" customFormat="1" ht="25.5">
      <c r="A54" s="77" t="s">
        <v>67</v>
      </c>
      <c r="B54" s="7" t="s">
        <v>274</v>
      </c>
      <c r="C54" s="8">
        <v>2</v>
      </c>
      <c r="D54" s="9" t="s">
        <v>279</v>
      </c>
      <c r="E54" s="9"/>
      <c r="F54" s="471">
        <v>8</v>
      </c>
      <c r="G54" s="472"/>
      <c r="H54" s="473">
        <f t="shared" si="10"/>
        <v>288</v>
      </c>
      <c r="I54" s="483"/>
      <c r="J54" s="473">
        <f t="shared" si="11"/>
        <v>144</v>
      </c>
      <c r="K54" s="475"/>
      <c r="L54" s="476">
        <f t="shared" si="12"/>
        <v>108</v>
      </c>
      <c r="M54" s="477"/>
      <c r="N54" s="128">
        <f t="shared" si="13"/>
        <v>36</v>
      </c>
      <c r="O54" s="278"/>
      <c r="P54" s="10">
        <v>5</v>
      </c>
      <c r="Q54" s="10">
        <v>5</v>
      </c>
      <c r="R54" s="11">
        <v>36</v>
      </c>
      <c r="S54" s="11">
        <v>54</v>
      </c>
      <c r="T54" s="12"/>
      <c r="U54" s="12">
        <v>90</v>
      </c>
      <c r="V54" s="10">
        <v>3</v>
      </c>
      <c r="W54" s="10">
        <v>3</v>
      </c>
      <c r="X54" s="11">
        <v>20</v>
      </c>
      <c r="Y54" s="11">
        <v>34</v>
      </c>
      <c r="Z54" s="12">
        <v>36</v>
      </c>
      <c r="AA54" s="12">
        <v>18</v>
      </c>
      <c r="AB54" s="10"/>
      <c r="AC54" s="10"/>
      <c r="AD54" s="11"/>
      <c r="AE54" s="11"/>
      <c r="AF54" s="12"/>
      <c r="AG54" s="12"/>
      <c r="AH54" s="10"/>
      <c r="AI54" s="10"/>
      <c r="AJ54" s="11"/>
      <c r="AK54" s="11"/>
      <c r="AL54" s="12"/>
      <c r="AM54" s="12"/>
      <c r="AN54" s="10"/>
      <c r="AO54" s="10"/>
      <c r="AP54" s="11"/>
      <c r="AQ54" s="11"/>
      <c r="AR54" s="12"/>
      <c r="AS54" s="12"/>
      <c r="AT54" s="10"/>
      <c r="AU54" s="10"/>
      <c r="AV54" s="11"/>
      <c r="AW54" s="11"/>
      <c r="AX54" s="12"/>
      <c r="AY54" s="12"/>
      <c r="AZ54" s="10"/>
      <c r="BA54" s="10"/>
      <c r="BB54" s="11"/>
      <c r="BC54" s="11"/>
      <c r="BD54" s="12"/>
      <c r="BE54" s="12"/>
      <c r="BF54" s="10"/>
      <c r="BG54" s="10"/>
      <c r="BH54" s="11"/>
      <c r="BI54" s="11"/>
      <c r="BJ54" s="11"/>
      <c r="BK54" s="12"/>
    </row>
    <row r="55" spans="1:63" s="210" customFormat="1" ht="25.5">
      <c r="A55" s="77" t="s">
        <v>68</v>
      </c>
      <c r="B55" s="7" t="s">
        <v>275</v>
      </c>
      <c r="C55" s="8">
        <v>4</v>
      </c>
      <c r="D55" s="9" t="s">
        <v>280</v>
      </c>
      <c r="E55" s="9"/>
      <c r="F55" s="471">
        <v>8</v>
      </c>
      <c r="G55" s="472"/>
      <c r="H55" s="473">
        <f t="shared" si="10"/>
        <v>288</v>
      </c>
      <c r="I55" s="483"/>
      <c r="J55" s="473">
        <f t="shared" si="11"/>
        <v>108</v>
      </c>
      <c r="K55" s="475"/>
      <c r="L55" s="476">
        <f t="shared" si="12"/>
        <v>135</v>
      </c>
      <c r="M55" s="477"/>
      <c r="N55" s="128">
        <f t="shared" si="13"/>
        <v>45</v>
      </c>
      <c r="O55" s="278"/>
      <c r="P55" s="10"/>
      <c r="Q55" s="10"/>
      <c r="R55" s="11"/>
      <c r="S55" s="11"/>
      <c r="T55" s="12"/>
      <c r="U55" s="12"/>
      <c r="V55" s="10"/>
      <c r="W55" s="10"/>
      <c r="X55" s="11"/>
      <c r="Y55" s="11"/>
      <c r="Z55" s="12"/>
      <c r="AA55" s="12"/>
      <c r="AB55" s="10">
        <v>4</v>
      </c>
      <c r="AC55" s="10">
        <v>3</v>
      </c>
      <c r="AD55" s="11">
        <v>16</v>
      </c>
      <c r="AE55" s="11">
        <v>38</v>
      </c>
      <c r="AF55" s="12"/>
      <c r="AG55" s="12">
        <v>90</v>
      </c>
      <c r="AH55" s="10">
        <v>4</v>
      </c>
      <c r="AI55" s="10">
        <v>3</v>
      </c>
      <c r="AJ55" s="11">
        <v>20</v>
      </c>
      <c r="AK55" s="11">
        <v>34</v>
      </c>
      <c r="AL55" s="12">
        <v>45</v>
      </c>
      <c r="AM55" s="12">
        <v>45</v>
      </c>
      <c r="AN55" s="10"/>
      <c r="AO55" s="10"/>
      <c r="AP55" s="11"/>
      <c r="AQ55" s="11"/>
      <c r="AR55" s="12"/>
      <c r="AS55" s="12"/>
      <c r="AT55" s="10"/>
      <c r="AU55" s="10"/>
      <c r="AV55" s="11"/>
      <c r="AW55" s="11"/>
      <c r="AX55" s="12"/>
      <c r="AY55" s="12"/>
      <c r="AZ55" s="10"/>
      <c r="BA55" s="10"/>
      <c r="BB55" s="11"/>
      <c r="BC55" s="11"/>
      <c r="BD55" s="12"/>
      <c r="BE55" s="12"/>
      <c r="BF55" s="10"/>
      <c r="BG55" s="10"/>
      <c r="BH55" s="13"/>
      <c r="BI55" s="11"/>
      <c r="BJ55" s="12"/>
      <c r="BK55" s="12"/>
    </row>
    <row r="56" spans="1:63" s="210" customFormat="1" ht="15">
      <c r="A56" s="77" t="s">
        <v>69</v>
      </c>
      <c r="B56" s="7" t="s">
        <v>276</v>
      </c>
      <c r="C56" s="8">
        <v>7</v>
      </c>
      <c r="D56" s="9"/>
      <c r="E56" s="9"/>
      <c r="F56" s="471">
        <v>4</v>
      </c>
      <c r="G56" s="472"/>
      <c r="H56" s="473">
        <f t="shared" si="10"/>
        <v>144</v>
      </c>
      <c r="I56" s="483"/>
      <c r="J56" s="473">
        <f t="shared" si="11"/>
        <v>96</v>
      </c>
      <c r="K56" s="475"/>
      <c r="L56" s="476">
        <f t="shared" si="12"/>
        <v>30</v>
      </c>
      <c r="M56" s="477"/>
      <c r="N56" s="128">
        <f t="shared" si="13"/>
        <v>18</v>
      </c>
      <c r="O56" s="278"/>
      <c r="P56" s="10"/>
      <c r="Q56" s="10"/>
      <c r="R56" s="11"/>
      <c r="S56" s="11"/>
      <c r="T56" s="12"/>
      <c r="U56" s="12"/>
      <c r="V56" s="10"/>
      <c r="W56" s="10"/>
      <c r="X56" s="11"/>
      <c r="Y56" s="11"/>
      <c r="Z56" s="12"/>
      <c r="AA56" s="12"/>
      <c r="AB56" s="10"/>
      <c r="AC56" s="10"/>
      <c r="AD56" s="11"/>
      <c r="AE56" s="11"/>
      <c r="AF56" s="12"/>
      <c r="AG56" s="12"/>
      <c r="AH56" s="10"/>
      <c r="AI56" s="10"/>
      <c r="AJ56" s="11"/>
      <c r="AK56" s="11"/>
      <c r="AL56" s="12"/>
      <c r="AM56" s="12"/>
      <c r="AN56" s="10"/>
      <c r="AO56" s="10"/>
      <c r="AP56" s="11"/>
      <c r="AQ56" s="11"/>
      <c r="AR56" s="12"/>
      <c r="AS56" s="12"/>
      <c r="AT56" s="10">
        <v>2</v>
      </c>
      <c r="AU56" s="10">
        <v>3</v>
      </c>
      <c r="AV56" s="11">
        <v>20</v>
      </c>
      <c r="AW56" s="11">
        <v>34</v>
      </c>
      <c r="AX56" s="12"/>
      <c r="AY56" s="12">
        <v>18</v>
      </c>
      <c r="AZ56" s="10">
        <v>2</v>
      </c>
      <c r="BA56" s="10">
        <v>3</v>
      </c>
      <c r="BB56" s="11">
        <v>20</v>
      </c>
      <c r="BC56" s="11">
        <v>22</v>
      </c>
      <c r="BD56" s="12">
        <v>18</v>
      </c>
      <c r="BE56" s="12">
        <v>12</v>
      </c>
      <c r="BF56" s="10"/>
      <c r="BG56" s="10"/>
      <c r="BH56" s="13"/>
      <c r="BI56" s="11"/>
      <c r="BJ56" s="12"/>
      <c r="BK56" s="12"/>
    </row>
    <row r="57" spans="1:63" s="210" customFormat="1" ht="15">
      <c r="A57" s="77" t="s">
        <v>70</v>
      </c>
      <c r="B57" s="7" t="s">
        <v>277</v>
      </c>
      <c r="C57" s="8">
        <v>3</v>
      </c>
      <c r="D57" s="9">
        <v>2</v>
      </c>
      <c r="E57" s="9"/>
      <c r="F57" s="471">
        <v>7</v>
      </c>
      <c r="G57" s="472"/>
      <c r="H57" s="473">
        <f t="shared" si="10"/>
        <v>252</v>
      </c>
      <c r="I57" s="483"/>
      <c r="J57" s="473">
        <f t="shared" si="11"/>
        <v>90</v>
      </c>
      <c r="K57" s="475"/>
      <c r="L57" s="476">
        <f t="shared" si="12"/>
        <v>81</v>
      </c>
      <c r="M57" s="477"/>
      <c r="N57" s="128">
        <f t="shared" si="13"/>
        <v>81</v>
      </c>
      <c r="O57" s="278"/>
      <c r="P57" s="10"/>
      <c r="Q57" s="10"/>
      <c r="R57" s="11"/>
      <c r="S57" s="11"/>
      <c r="T57" s="12"/>
      <c r="U57" s="12"/>
      <c r="V57" s="10">
        <v>3</v>
      </c>
      <c r="W57" s="10">
        <v>2</v>
      </c>
      <c r="X57" s="11">
        <v>16</v>
      </c>
      <c r="Y57" s="11">
        <v>20</v>
      </c>
      <c r="Z57" s="12"/>
      <c r="AA57" s="12">
        <v>72</v>
      </c>
      <c r="AB57" s="10">
        <v>4</v>
      </c>
      <c r="AC57" s="10">
        <v>3</v>
      </c>
      <c r="AD57" s="11">
        <v>20</v>
      </c>
      <c r="AE57" s="11">
        <v>34</v>
      </c>
      <c r="AF57" s="12">
        <v>81</v>
      </c>
      <c r="AG57" s="12">
        <v>9</v>
      </c>
      <c r="AH57" s="10"/>
      <c r="AI57" s="10"/>
      <c r="AJ57" s="11"/>
      <c r="AK57" s="11"/>
      <c r="AL57" s="12"/>
      <c r="AM57" s="12"/>
      <c r="AN57" s="10"/>
      <c r="AO57" s="10"/>
      <c r="AP57" s="11"/>
      <c r="AQ57" s="11"/>
      <c r="AR57" s="12"/>
      <c r="AS57" s="12"/>
      <c r="AT57" s="10"/>
      <c r="AU57" s="10"/>
      <c r="AV57" s="11"/>
      <c r="AW57" s="11"/>
      <c r="AX57" s="12"/>
      <c r="AY57" s="12"/>
      <c r="AZ57" s="10"/>
      <c r="BA57" s="10"/>
      <c r="BB57" s="11"/>
      <c r="BC57" s="11"/>
      <c r="BD57" s="12"/>
      <c r="BE57" s="12"/>
      <c r="BF57" s="10"/>
      <c r="BG57" s="10"/>
      <c r="BH57" s="13"/>
      <c r="BI57" s="11"/>
      <c r="BJ57" s="12"/>
      <c r="BK57" s="12"/>
    </row>
    <row r="58" spans="1:63" s="210" customFormat="1" ht="15">
      <c r="A58" s="77" t="s">
        <v>269</v>
      </c>
      <c r="B58" s="7" t="s">
        <v>77</v>
      </c>
      <c r="C58" s="8"/>
      <c r="D58" s="9">
        <v>6</v>
      </c>
      <c r="E58" s="9"/>
      <c r="F58" s="471">
        <v>2</v>
      </c>
      <c r="G58" s="472"/>
      <c r="H58" s="473">
        <f t="shared" si="10"/>
        <v>72</v>
      </c>
      <c r="I58" s="483"/>
      <c r="J58" s="473">
        <f t="shared" si="11"/>
        <v>36</v>
      </c>
      <c r="K58" s="475"/>
      <c r="L58" s="476">
        <f t="shared" si="12"/>
        <v>36</v>
      </c>
      <c r="M58" s="477"/>
      <c r="N58" s="128">
        <f t="shared" si="13"/>
        <v>0</v>
      </c>
      <c r="O58" s="278"/>
      <c r="P58" s="10"/>
      <c r="Q58" s="10"/>
      <c r="R58" s="11"/>
      <c r="S58" s="11"/>
      <c r="T58" s="12"/>
      <c r="U58" s="12"/>
      <c r="V58" s="10"/>
      <c r="W58" s="10"/>
      <c r="X58" s="11"/>
      <c r="Y58" s="11"/>
      <c r="Z58" s="12"/>
      <c r="AA58" s="12"/>
      <c r="AB58" s="10"/>
      <c r="AC58" s="10"/>
      <c r="AD58" s="11"/>
      <c r="AE58" s="11"/>
      <c r="AF58" s="12"/>
      <c r="AG58" s="12"/>
      <c r="AH58" s="10"/>
      <c r="AI58" s="10"/>
      <c r="AJ58" s="11"/>
      <c r="AK58" s="11"/>
      <c r="AL58" s="12"/>
      <c r="AM58" s="12"/>
      <c r="AN58" s="10"/>
      <c r="AO58" s="10"/>
      <c r="AP58" s="11"/>
      <c r="AQ58" s="11"/>
      <c r="AR58" s="12"/>
      <c r="AS58" s="12"/>
      <c r="AT58" s="10">
        <v>2</v>
      </c>
      <c r="AU58" s="10">
        <v>2</v>
      </c>
      <c r="AV58" s="11">
        <v>18</v>
      </c>
      <c r="AW58" s="11">
        <v>18</v>
      </c>
      <c r="AX58" s="12"/>
      <c r="AY58" s="12">
        <v>36</v>
      </c>
      <c r="AZ58" s="10"/>
      <c r="BA58" s="10"/>
      <c r="BB58" s="11"/>
      <c r="BC58" s="11"/>
      <c r="BD58" s="12"/>
      <c r="BE58" s="12"/>
      <c r="BF58" s="10"/>
      <c r="BG58" s="10"/>
      <c r="BH58" s="13"/>
      <c r="BI58" s="11"/>
      <c r="BJ58" s="12"/>
      <c r="BK58" s="12"/>
    </row>
    <row r="59" spans="1:63" ht="15.75" thickBot="1">
      <c r="A59" s="77" t="s">
        <v>270</v>
      </c>
      <c r="B59" s="78" t="s">
        <v>71</v>
      </c>
      <c r="C59" s="56"/>
      <c r="D59" s="9">
        <v>2</v>
      </c>
      <c r="E59" s="9"/>
      <c r="F59" s="471">
        <v>2</v>
      </c>
      <c r="G59" s="472"/>
      <c r="H59" s="473">
        <f t="shared" si="10"/>
        <v>72</v>
      </c>
      <c r="I59" s="474"/>
      <c r="J59" s="473">
        <f t="shared" si="11"/>
        <v>36</v>
      </c>
      <c r="K59" s="475"/>
      <c r="L59" s="476">
        <f t="shared" si="12"/>
        <v>36</v>
      </c>
      <c r="M59" s="477"/>
      <c r="N59" s="128">
        <f t="shared" si="13"/>
        <v>0</v>
      </c>
      <c r="O59" s="278"/>
      <c r="P59" s="76"/>
      <c r="Q59" s="76"/>
      <c r="R59" s="40"/>
      <c r="S59" s="40"/>
      <c r="T59" s="39"/>
      <c r="U59" s="39"/>
      <c r="V59" s="76">
        <v>2</v>
      </c>
      <c r="W59" s="76">
        <v>2</v>
      </c>
      <c r="X59" s="40">
        <v>14</v>
      </c>
      <c r="Y59" s="40">
        <v>22</v>
      </c>
      <c r="Z59" s="39"/>
      <c r="AA59" s="39">
        <v>36</v>
      </c>
      <c r="AB59" s="76"/>
      <c r="AC59" s="58"/>
      <c r="AD59" s="59"/>
      <c r="AE59" s="59"/>
      <c r="AF59" s="39"/>
      <c r="AG59" s="39"/>
      <c r="AH59" s="58"/>
      <c r="AI59" s="58"/>
      <c r="AJ59" s="59"/>
      <c r="AK59" s="59"/>
      <c r="AL59" s="39"/>
      <c r="AM59" s="39"/>
      <c r="AN59" s="58"/>
      <c r="AO59" s="58"/>
      <c r="AP59" s="59"/>
      <c r="AQ59" s="59"/>
      <c r="AR59" s="39"/>
      <c r="AS59" s="39"/>
      <c r="AT59" s="58"/>
      <c r="AU59" s="58"/>
      <c r="AV59" s="59"/>
      <c r="AW59" s="59"/>
      <c r="AX59" s="39"/>
      <c r="AY59" s="39"/>
      <c r="AZ59" s="58"/>
      <c r="BA59" s="58"/>
      <c r="BB59" s="59"/>
      <c r="BC59" s="59"/>
      <c r="BD59" s="39"/>
      <c r="BE59" s="39"/>
      <c r="BF59" s="58"/>
      <c r="BG59" s="58"/>
      <c r="BH59" s="61"/>
      <c r="BI59" s="61"/>
      <c r="BJ59" s="61"/>
      <c r="BK59" s="61"/>
    </row>
    <row r="60" spans="1:63" ht="15.75" thickBot="1">
      <c r="A60" s="217"/>
      <c r="B60" s="239" t="s">
        <v>40</v>
      </c>
      <c r="C60" s="218"/>
      <c r="D60" s="212"/>
      <c r="E60" s="212"/>
      <c r="F60" s="582">
        <f>SUM(F61:G72)</f>
        <v>58</v>
      </c>
      <c r="G60" s="583"/>
      <c r="H60" s="582">
        <f>SUM(H61:I72)</f>
        <v>2088</v>
      </c>
      <c r="I60" s="583"/>
      <c r="J60" s="582">
        <f>SUM(J61:K72)</f>
        <v>818</v>
      </c>
      <c r="K60" s="583"/>
      <c r="L60" s="582">
        <f>SUM(L61:M72)</f>
        <v>1072</v>
      </c>
      <c r="M60" s="584"/>
      <c r="N60" s="212">
        <f>SUM(N61:N72)</f>
        <v>198</v>
      </c>
      <c r="O60" s="292"/>
      <c r="P60" s="219"/>
      <c r="Q60" s="219"/>
      <c r="R60" s="220"/>
      <c r="S60" s="214"/>
      <c r="T60" s="215"/>
      <c r="U60" s="215"/>
      <c r="V60" s="219"/>
      <c r="W60" s="219"/>
      <c r="X60" s="220"/>
      <c r="Y60" s="214"/>
      <c r="Z60" s="215"/>
      <c r="AA60" s="215"/>
      <c r="AB60" s="219"/>
      <c r="AC60" s="219"/>
      <c r="AD60" s="220"/>
      <c r="AE60" s="214"/>
      <c r="AF60" s="215"/>
      <c r="AG60" s="215"/>
      <c r="AH60" s="219"/>
      <c r="AI60" s="219"/>
      <c r="AJ60" s="220"/>
      <c r="AK60" s="214"/>
      <c r="AL60" s="215"/>
      <c r="AM60" s="215"/>
      <c r="AN60" s="219"/>
      <c r="AO60" s="219"/>
      <c r="AP60" s="220"/>
      <c r="AQ60" s="220"/>
      <c r="AR60" s="220"/>
      <c r="AS60" s="215"/>
      <c r="AT60" s="221"/>
      <c r="AU60" s="222"/>
      <c r="AV60" s="220"/>
      <c r="AW60" s="220"/>
      <c r="AX60" s="220"/>
      <c r="AY60" s="215"/>
      <c r="AZ60" s="221"/>
      <c r="BA60" s="222"/>
      <c r="BB60" s="220"/>
      <c r="BC60" s="214"/>
      <c r="BD60" s="215"/>
      <c r="BE60" s="215"/>
      <c r="BF60" s="219"/>
      <c r="BG60" s="219"/>
      <c r="BH60" s="223"/>
      <c r="BI60" s="223"/>
      <c r="BJ60" s="223"/>
      <c r="BK60" s="223"/>
    </row>
    <row r="61" spans="1:63" ht="30">
      <c r="A61" s="162" t="s">
        <v>72</v>
      </c>
      <c r="B61" s="78" t="s">
        <v>48</v>
      </c>
      <c r="C61" s="8"/>
      <c r="D61" s="57">
        <v>3</v>
      </c>
      <c r="E61" s="163"/>
      <c r="F61" s="535">
        <v>2</v>
      </c>
      <c r="G61" s="536"/>
      <c r="H61" s="476">
        <f aca="true" t="shared" si="14" ref="H61:H71">SUM(J61:N61)</f>
        <v>72</v>
      </c>
      <c r="I61" s="538"/>
      <c r="J61" s="476">
        <f aca="true" t="shared" si="15" ref="J61:J71">SUM(R61:S61,X61:Y61,AD61:AE61,AJ61:AK61,AP61:AQ61,AV61:AW61,BB61:BC61,BH61:BI61)</f>
        <v>36</v>
      </c>
      <c r="K61" s="546"/>
      <c r="L61" s="476">
        <f aca="true" t="shared" si="16" ref="L61:L71">SUM(U61,AA61,AG61,AM61,AS61,AY61,BE61,BK61)</f>
        <v>36</v>
      </c>
      <c r="M61" s="477"/>
      <c r="N61" s="136">
        <f aca="true" t="shared" si="17" ref="N61:N71">SUM(T61,Z61,AF61,AL61,AR61,AX61,BD61,BJ61)</f>
        <v>0</v>
      </c>
      <c r="O61" s="277"/>
      <c r="P61" s="164"/>
      <c r="Q61" s="164"/>
      <c r="R61" s="165"/>
      <c r="S61" s="59"/>
      <c r="T61" s="60"/>
      <c r="U61" s="60"/>
      <c r="V61" s="164"/>
      <c r="W61" s="164"/>
      <c r="X61" s="165"/>
      <c r="Y61" s="59"/>
      <c r="Z61" s="60"/>
      <c r="AA61" s="60"/>
      <c r="AB61" s="164">
        <v>2</v>
      </c>
      <c r="AC61" s="164">
        <v>2</v>
      </c>
      <c r="AD61" s="165">
        <v>10</v>
      </c>
      <c r="AE61" s="59">
        <v>26</v>
      </c>
      <c r="AF61" s="60"/>
      <c r="AG61" s="60">
        <v>36</v>
      </c>
      <c r="AH61" s="164"/>
      <c r="AI61" s="164"/>
      <c r="AJ61" s="165"/>
      <c r="AK61" s="59"/>
      <c r="AL61" s="60"/>
      <c r="AM61" s="60"/>
      <c r="AN61" s="164"/>
      <c r="AO61" s="164"/>
      <c r="AP61" s="165"/>
      <c r="AQ61" s="59"/>
      <c r="AR61" s="60"/>
      <c r="AS61" s="60"/>
      <c r="AT61" s="164"/>
      <c r="AU61" s="164"/>
      <c r="AV61" s="165"/>
      <c r="AW61" s="59"/>
      <c r="AX61" s="60"/>
      <c r="AY61" s="60"/>
      <c r="AZ61" s="164"/>
      <c r="BA61" s="164"/>
      <c r="BB61" s="165"/>
      <c r="BC61" s="59"/>
      <c r="BD61" s="60"/>
      <c r="BE61" s="60"/>
      <c r="BF61" s="164"/>
      <c r="BG61" s="164"/>
      <c r="BH61" s="166"/>
      <c r="BI61" s="59"/>
      <c r="BJ61" s="60"/>
      <c r="BK61" s="60"/>
    </row>
    <row r="62" spans="1:63" ht="30">
      <c r="A62" s="75" t="s">
        <v>74</v>
      </c>
      <c r="B62" s="78" t="s">
        <v>241</v>
      </c>
      <c r="C62" s="8"/>
      <c r="D62" s="9" t="s">
        <v>248</v>
      </c>
      <c r="E62" s="9"/>
      <c r="F62" s="471">
        <v>2</v>
      </c>
      <c r="G62" s="472"/>
      <c r="H62" s="473">
        <f t="shared" si="14"/>
        <v>72</v>
      </c>
      <c r="I62" s="474"/>
      <c r="J62" s="473">
        <f t="shared" si="15"/>
        <v>36</v>
      </c>
      <c r="K62" s="475"/>
      <c r="L62" s="476">
        <f t="shared" si="16"/>
        <v>36</v>
      </c>
      <c r="M62" s="477"/>
      <c r="N62" s="128">
        <f t="shared" si="17"/>
        <v>0</v>
      </c>
      <c r="O62" s="278"/>
      <c r="P62" s="10"/>
      <c r="Q62" s="10"/>
      <c r="R62" s="11"/>
      <c r="S62" s="11"/>
      <c r="T62" s="12"/>
      <c r="U62" s="12"/>
      <c r="V62" s="10"/>
      <c r="W62" s="10"/>
      <c r="X62" s="11"/>
      <c r="Y62" s="11"/>
      <c r="Z62" s="12"/>
      <c r="AA62" s="12"/>
      <c r="AB62" s="10"/>
      <c r="AC62" s="10"/>
      <c r="AD62" s="11"/>
      <c r="AE62" s="11"/>
      <c r="AF62" s="12"/>
      <c r="AG62" s="12"/>
      <c r="AH62" s="10">
        <v>2</v>
      </c>
      <c r="AI62" s="10">
        <v>2</v>
      </c>
      <c r="AJ62" s="11"/>
      <c r="AK62" s="11">
        <v>36</v>
      </c>
      <c r="AL62" s="12"/>
      <c r="AM62" s="12">
        <v>36</v>
      </c>
      <c r="AN62" s="10"/>
      <c r="AO62" s="10"/>
      <c r="AP62" s="11"/>
      <c r="AQ62" s="11"/>
      <c r="AR62" s="12"/>
      <c r="AS62" s="12"/>
      <c r="AT62" s="10"/>
      <c r="AU62" s="10"/>
      <c r="AV62" s="11"/>
      <c r="AW62" s="11"/>
      <c r="AX62" s="12"/>
      <c r="AY62" s="12"/>
      <c r="AZ62" s="10"/>
      <c r="BA62" s="10"/>
      <c r="BB62" s="11"/>
      <c r="BC62" s="11"/>
      <c r="BD62" s="12"/>
      <c r="BE62" s="12"/>
      <c r="BF62" s="10"/>
      <c r="BG62" s="10"/>
      <c r="BH62" s="13"/>
      <c r="BI62" s="11"/>
      <c r="BJ62" s="12"/>
      <c r="BK62" s="12"/>
    </row>
    <row r="63" spans="1:63" ht="15">
      <c r="A63" s="75" t="s">
        <v>76</v>
      </c>
      <c r="B63" s="78" t="s">
        <v>281</v>
      </c>
      <c r="C63" s="56">
        <v>5</v>
      </c>
      <c r="D63" s="57"/>
      <c r="E63" s="57"/>
      <c r="F63" s="535">
        <v>4</v>
      </c>
      <c r="G63" s="536"/>
      <c r="H63" s="473">
        <f t="shared" si="14"/>
        <v>144</v>
      </c>
      <c r="I63" s="474"/>
      <c r="J63" s="473">
        <f t="shared" si="15"/>
        <v>36</v>
      </c>
      <c r="K63" s="475"/>
      <c r="L63" s="476">
        <f t="shared" si="16"/>
        <v>81</v>
      </c>
      <c r="M63" s="477"/>
      <c r="N63" s="128">
        <f t="shared" si="17"/>
        <v>27</v>
      </c>
      <c r="O63" s="277"/>
      <c r="P63" s="58"/>
      <c r="Q63" s="58"/>
      <c r="R63" s="59"/>
      <c r="S63" s="59"/>
      <c r="T63" s="60"/>
      <c r="U63" s="60"/>
      <c r="V63" s="58"/>
      <c r="W63" s="58"/>
      <c r="X63" s="59"/>
      <c r="Y63" s="59"/>
      <c r="Z63" s="60"/>
      <c r="AA63" s="60"/>
      <c r="AB63" s="58"/>
      <c r="AC63" s="58"/>
      <c r="AD63" s="59"/>
      <c r="AE63" s="59"/>
      <c r="AF63" s="60"/>
      <c r="AG63" s="60"/>
      <c r="AH63" s="58"/>
      <c r="AI63" s="58"/>
      <c r="AJ63" s="59"/>
      <c r="AK63" s="59"/>
      <c r="AL63" s="60"/>
      <c r="AM63" s="60"/>
      <c r="AN63" s="58">
        <v>4</v>
      </c>
      <c r="AO63" s="58">
        <v>2</v>
      </c>
      <c r="AP63" s="59">
        <v>16</v>
      </c>
      <c r="AQ63" s="59">
        <v>20</v>
      </c>
      <c r="AR63" s="60">
        <v>27</v>
      </c>
      <c r="AS63" s="60">
        <v>81</v>
      </c>
      <c r="AT63" s="58"/>
      <c r="AU63" s="58"/>
      <c r="AV63" s="59"/>
      <c r="AW63" s="59"/>
      <c r="AX63" s="60"/>
      <c r="AY63" s="60"/>
      <c r="AZ63" s="58"/>
      <c r="BA63" s="58"/>
      <c r="BB63" s="59"/>
      <c r="BC63" s="59"/>
      <c r="BD63" s="60"/>
      <c r="BE63" s="60"/>
      <c r="BF63" s="58"/>
      <c r="BG63" s="58"/>
      <c r="BH63" s="61"/>
      <c r="BI63" s="11"/>
      <c r="BJ63" s="60"/>
      <c r="BK63" s="60"/>
    </row>
    <row r="64" spans="1:63" ht="30">
      <c r="A64" s="75" t="s">
        <v>78</v>
      </c>
      <c r="B64" s="78" t="s">
        <v>282</v>
      </c>
      <c r="C64" s="15">
        <v>7</v>
      </c>
      <c r="D64" s="16">
        <v>6</v>
      </c>
      <c r="E64" s="16"/>
      <c r="F64" s="566">
        <v>6</v>
      </c>
      <c r="G64" s="567"/>
      <c r="H64" s="473">
        <f t="shared" si="14"/>
        <v>216</v>
      </c>
      <c r="I64" s="474"/>
      <c r="J64" s="473">
        <f t="shared" si="15"/>
        <v>96</v>
      </c>
      <c r="K64" s="475"/>
      <c r="L64" s="476">
        <f t="shared" si="16"/>
        <v>93</v>
      </c>
      <c r="M64" s="477"/>
      <c r="N64" s="128">
        <f t="shared" si="17"/>
        <v>27</v>
      </c>
      <c r="O64" s="279"/>
      <c r="P64" s="17"/>
      <c r="Q64" s="17"/>
      <c r="R64" s="18"/>
      <c r="S64" s="18"/>
      <c r="T64" s="19"/>
      <c r="U64" s="19"/>
      <c r="V64" s="17"/>
      <c r="W64" s="17"/>
      <c r="X64" s="18"/>
      <c r="Y64" s="18"/>
      <c r="Z64" s="19"/>
      <c r="AA64" s="19"/>
      <c r="AB64" s="17"/>
      <c r="AC64" s="17"/>
      <c r="AD64" s="18"/>
      <c r="AE64" s="18"/>
      <c r="AF64" s="19"/>
      <c r="AG64" s="19"/>
      <c r="AH64" s="17"/>
      <c r="AI64" s="17"/>
      <c r="AJ64" s="18"/>
      <c r="AK64" s="18"/>
      <c r="AL64" s="19"/>
      <c r="AM64" s="19"/>
      <c r="AN64" s="17"/>
      <c r="AO64" s="17"/>
      <c r="AP64" s="18"/>
      <c r="AQ64" s="18"/>
      <c r="AR64" s="19"/>
      <c r="AS64" s="19"/>
      <c r="AT64" s="17">
        <v>3</v>
      </c>
      <c r="AU64" s="17">
        <v>3</v>
      </c>
      <c r="AV64" s="18">
        <v>20</v>
      </c>
      <c r="AW64" s="18">
        <v>34</v>
      </c>
      <c r="AX64" s="19"/>
      <c r="AY64" s="19">
        <v>54</v>
      </c>
      <c r="AZ64" s="17">
        <v>3</v>
      </c>
      <c r="BA64" s="17">
        <v>3</v>
      </c>
      <c r="BB64" s="18">
        <v>18</v>
      </c>
      <c r="BC64" s="18">
        <v>24</v>
      </c>
      <c r="BD64" s="19">
        <v>27</v>
      </c>
      <c r="BE64" s="19">
        <v>39</v>
      </c>
      <c r="BF64" s="17"/>
      <c r="BG64" s="17"/>
      <c r="BH64" s="20"/>
      <c r="BI64" s="11"/>
      <c r="BJ64" s="19"/>
      <c r="BK64" s="19"/>
    </row>
    <row r="65" spans="1:63" ht="15">
      <c r="A65" s="75" t="s">
        <v>80</v>
      </c>
      <c r="B65" s="78" t="s">
        <v>283</v>
      </c>
      <c r="C65" s="8">
        <v>7</v>
      </c>
      <c r="D65" s="9"/>
      <c r="E65" s="9"/>
      <c r="F65" s="471">
        <v>3</v>
      </c>
      <c r="G65" s="472"/>
      <c r="H65" s="473">
        <f t="shared" si="14"/>
        <v>108</v>
      </c>
      <c r="I65" s="474"/>
      <c r="J65" s="473">
        <f t="shared" si="15"/>
        <v>42</v>
      </c>
      <c r="K65" s="475"/>
      <c r="L65" s="476">
        <f t="shared" si="16"/>
        <v>39</v>
      </c>
      <c r="M65" s="477"/>
      <c r="N65" s="128">
        <f t="shared" si="17"/>
        <v>27</v>
      </c>
      <c r="O65" s="278"/>
      <c r="P65" s="76"/>
      <c r="Q65" s="76"/>
      <c r="R65" s="40"/>
      <c r="S65" s="40"/>
      <c r="T65" s="39"/>
      <c r="U65" s="39"/>
      <c r="V65" s="76"/>
      <c r="W65" s="76"/>
      <c r="X65" s="40"/>
      <c r="Y65" s="40"/>
      <c r="Z65" s="39"/>
      <c r="AA65" s="39"/>
      <c r="AB65" s="76"/>
      <c r="AC65" s="76"/>
      <c r="AD65" s="40"/>
      <c r="AE65" s="40"/>
      <c r="AF65" s="39"/>
      <c r="AG65" s="39"/>
      <c r="AH65" s="76"/>
      <c r="AI65" s="76"/>
      <c r="AJ65" s="40"/>
      <c r="AK65" s="40"/>
      <c r="AL65" s="39"/>
      <c r="AM65" s="39"/>
      <c r="AN65" s="76"/>
      <c r="AO65" s="76"/>
      <c r="AP65" s="40"/>
      <c r="AQ65" s="40"/>
      <c r="AR65" s="39"/>
      <c r="AS65" s="39"/>
      <c r="AT65" s="76"/>
      <c r="AU65" s="76"/>
      <c r="AV65" s="40"/>
      <c r="AW65" s="40"/>
      <c r="AX65" s="39"/>
      <c r="AY65" s="39"/>
      <c r="AZ65" s="76">
        <v>3</v>
      </c>
      <c r="BA65" s="76">
        <v>3</v>
      </c>
      <c r="BB65" s="40">
        <v>18</v>
      </c>
      <c r="BC65" s="40">
        <v>24</v>
      </c>
      <c r="BD65" s="39">
        <v>27</v>
      </c>
      <c r="BE65" s="39">
        <v>39</v>
      </c>
      <c r="BF65" s="76"/>
      <c r="BG65" s="76"/>
      <c r="BH65" s="42"/>
      <c r="BI65" s="40"/>
      <c r="BJ65" s="39"/>
      <c r="BK65" s="39"/>
    </row>
    <row r="66" spans="1:63" ht="45">
      <c r="A66" s="75" t="s">
        <v>81</v>
      </c>
      <c r="B66" s="78" t="s">
        <v>284</v>
      </c>
      <c r="C66" s="8">
        <v>8</v>
      </c>
      <c r="D66" s="9"/>
      <c r="E66" s="9"/>
      <c r="F66" s="471">
        <v>4</v>
      </c>
      <c r="G66" s="472"/>
      <c r="H66" s="473">
        <f t="shared" si="14"/>
        <v>144</v>
      </c>
      <c r="I66" s="474"/>
      <c r="J66" s="473">
        <f t="shared" si="15"/>
        <v>50</v>
      </c>
      <c r="K66" s="475"/>
      <c r="L66" s="476">
        <f t="shared" si="16"/>
        <v>58</v>
      </c>
      <c r="M66" s="477"/>
      <c r="N66" s="128">
        <f t="shared" si="17"/>
        <v>36</v>
      </c>
      <c r="O66" s="278"/>
      <c r="P66" s="76"/>
      <c r="Q66" s="76"/>
      <c r="R66" s="40"/>
      <c r="S66" s="40"/>
      <c r="T66" s="39"/>
      <c r="U66" s="39"/>
      <c r="V66" s="76"/>
      <c r="W66" s="76"/>
      <c r="X66" s="40"/>
      <c r="Y66" s="40"/>
      <c r="Z66" s="39"/>
      <c r="AA66" s="39"/>
      <c r="AB66" s="76"/>
      <c r="AC66" s="76"/>
      <c r="AD66" s="40"/>
      <c r="AE66" s="40"/>
      <c r="AF66" s="39"/>
      <c r="AG66" s="39"/>
      <c r="AH66" s="76"/>
      <c r="AI66" s="76"/>
      <c r="AJ66" s="40"/>
      <c r="AK66" s="40"/>
      <c r="AL66" s="39"/>
      <c r="AM66" s="39"/>
      <c r="AN66" s="76"/>
      <c r="AO66" s="76"/>
      <c r="AP66" s="40"/>
      <c r="AQ66" s="40"/>
      <c r="AR66" s="39"/>
      <c r="AS66" s="39"/>
      <c r="AT66" s="76"/>
      <c r="AU66" s="76"/>
      <c r="AV66" s="40"/>
      <c r="AW66" s="40"/>
      <c r="AX66" s="39"/>
      <c r="AY66" s="39"/>
      <c r="AZ66" s="82"/>
      <c r="BA66" s="83"/>
      <c r="BB66" s="84"/>
      <c r="BC66" s="40"/>
      <c r="BD66" s="39"/>
      <c r="BE66" s="39"/>
      <c r="BF66" s="76">
        <v>4</v>
      </c>
      <c r="BG66" s="76">
        <v>5</v>
      </c>
      <c r="BH66" s="42">
        <v>20</v>
      </c>
      <c r="BI66" s="40">
        <v>30</v>
      </c>
      <c r="BJ66" s="39">
        <v>36</v>
      </c>
      <c r="BK66" s="39">
        <v>58</v>
      </c>
    </row>
    <row r="67" spans="1:63" ht="15">
      <c r="A67" s="75" t="s">
        <v>82</v>
      </c>
      <c r="B67" s="78" t="s">
        <v>285</v>
      </c>
      <c r="C67" s="8"/>
      <c r="D67" s="9">
        <v>7</v>
      </c>
      <c r="E67" s="9"/>
      <c r="F67" s="471">
        <v>2</v>
      </c>
      <c r="G67" s="472"/>
      <c r="H67" s="473">
        <f t="shared" si="14"/>
        <v>72</v>
      </c>
      <c r="I67" s="474"/>
      <c r="J67" s="473">
        <f t="shared" si="15"/>
        <v>36</v>
      </c>
      <c r="K67" s="475"/>
      <c r="L67" s="476">
        <f t="shared" si="16"/>
        <v>36</v>
      </c>
      <c r="M67" s="477"/>
      <c r="N67" s="128">
        <f t="shared" si="17"/>
        <v>0</v>
      </c>
      <c r="O67" s="278"/>
      <c r="P67" s="76"/>
      <c r="Q67" s="76"/>
      <c r="R67" s="40"/>
      <c r="S67" s="40"/>
      <c r="T67" s="39"/>
      <c r="U67" s="39"/>
      <c r="V67" s="76"/>
      <c r="W67" s="76"/>
      <c r="X67" s="40"/>
      <c r="Y67" s="40"/>
      <c r="Z67" s="39"/>
      <c r="AA67" s="39"/>
      <c r="AB67" s="76"/>
      <c r="AC67" s="76"/>
      <c r="AD67" s="40"/>
      <c r="AE67" s="40"/>
      <c r="AF67" s="39"/>
      <c r="AG67" s="39"/>
      <c r="AH67" s="76"/>
      <c r="AI67" s="76"/>
      <c r="AJ67" s="40"/>
      <c r="AK67" s="40"/>
      <c r="AL67" s="39"/>
      <c r="AM67" s="39"/>
      <c r="AN67" s="76"/>
      <c r="AO67" s="76"/>
      <c r="AP67" s="40"/>
      <c r="AQ67" s="40"/>
      <c r="AR67" s="39"/>
      <c r="AS67" s="39"/>
      <c r="AT67" s="76"/>
      <c r="AU67" s="76"/>
      <c r="AV67" s="40"/>
      <c r="AW67" s="40"/>
      <c r="AX67" s="39"/>
      <c r="AY67" s="39"/>
      <c r="AZ67" s="76">
        <v>2</v>
      </c>
      <c r="BA67" s="76">
        <v>2</v>
      </c>
      <c r="BB67" s="40">
        <v>16</v>
      </c>
      <c r="BC67" s="40">
        <v>20</v>
      </c>
      <c r="BD67" s="39"/>
      <c r="BE67" s="39">
        <v>36</v>
      </c>
      <c r="BF67" s="76"/>
      <c r="BG67" s="76"/>
      <c r="BH67" s="42"/>
      <c r="BI67" s="40"/>
      <c r="BJ67" s="39"/>
      <c r="BK67" s="39"/>
    </row>
    <row r="68" spans="1:63" ht="15">
      <c r="A68" s="75" t="s">
        <v>83</v>
      </c>
      <c r="B68" s="78" t="s">
        <v>286</v>
      </c>
      <c r="C68" s="8"/>
      <c r="D68" s="9">
        <v>7</v>
      </c>
      <c r="E68" s="9"/>
      <c r="F68" s="471">
        <v>3</v>
      </c>
      <c r="G68" s="472"/>
      <c r="H68" s="473">
        <f t="shared" si="14"/>
        <v>108</v>
      </c>
      <c r="I68" s="474"/>
      <c r="J68" s="473">
        <f t="shared" si="15"/>
        <v>35</v>
      </c>
      <c r="K68" s="475"/>
      <c r="L68" s="476">
        <f t="shared" si="16"/>
        <v>73</v>
      </c>
      <c r="M68" s="477"/>
      <c r="N68" s="128">
        <f t="shared" si="17"/>
        <v>0</v>
      </c>
      <c r="O68" s="278"/>
      <c r="P68" s="76"/>
      <c r="Q68" s="76"/>
      <c r="R68" s="40"/>
      <c r="S68" s="40"/>
      <c r="T68" s="39"/>
      <c r="U68" s="39"/>
      <c r="V68" s="76"/>
      <c r="W68" s="76"/>
      <c r="X68" s="40"/>
      <c r="Y68" s="40"/>
      <c r="Z68" s="39"/>
      <c r="AA68" s="39"/>
      <c r="AB68" s="76"/>
      <c r="AC68" s="76"/>
      <c r="AD68" s="84"/>
      <c r="AE68" s="40"/>
      <c r="AF68" s="39"/>
      <c r="AG68" s="39"/>
      <c r="AH68" s="76"/>
      <c r="AI68" s="76"/>
      <c r="AJ68" s="40"/>
      <c r="AK68" s="40"/>
      <c r="AL68" s="39"/>
      <c r="AM68" s="39"/>
      <c r="AN68" s="82"/>
      <c r="AO68" s="83"/>
      <c r="AP68" s="84"/>
      <c r="AQ68" s="40"/>
      <c r="AR68" s="39"/>
      <c r="AS68" s="39"/>
      <c r="AT68" s="76"/>
      <c r="AU68" s="76"/>
      <c r="AV68" s="40"/>
      <c r="AW68" s="40"/>
      <c r="AX68" s="39"/>
      <c r="AY68" s="39"/>
      <c r="AZ68" s="76">
        <v>3</v>
      </c>
      <c r="BA68" s="76">
        <v>2.5</v>
      </c>
      <c r="BB68" s="40">
        <v>10</v>
      </c>
      <c r="BC68" s="40">
        <v>25</v>
      </c>
      <c r="BD68" s="39"/>
      <c r="BE68" s="39">
        <v>73</v>
      </c>
      <c r="BF68" s="76"/>
      <c r="BG68" s="76"/>
      <c r="BH68" s="42"/>
      <c r="BI68" s="40"/>
      <c r="BJ68" s="39"/>
      <c r="BK68" s="39"/>
    </row>
    <row r="69" spans="1:63" ht="48" customHeight="1">
      <c r="A69" s="75" t="s">
        <v>84</v>
      </c>
      <c r="B69" s="78" t="s">
        <v>287</v>
      </c>
      <c r="C69" s="8"/>
      <c r="D69" s="9" t="s">
        <v>268</v>
      </c>
      <c r="E69" s="9"/>
      <c r="F69" s="471">
        <v>3</v>
      </c>
      <c r="G69" s="472"/>
      <c r="H69" s="473">
        <f t="shared" si="14"/>
        <v>108</v>
      </c>
      <c r="I69" s="474"/>
      <c r="J69" s="473">
        <f t="shared" si="15"/>
        <v>54</v>
      </c>
      <c r="K69" s="475"/>
      <c r="L69" s="476">
        <f t="shared" si="16"/>
        <v>54</v>
      </c>
      <c r="M69" s="477"/>
      <c r="N69" s="128">
        <f t="shared" si="17"/>
        <v>0</v>
      </c>
      <c r="O69" s="278"/>
      <c r="P69" s="76"/>
      <c r="Q69" s="76"/>
      <c r="R69" s="40"/>
      <c r="S69" s="40"/>
      <c r="T69" s="39"/>
      <c r="U69" s="39"/>
      <c r="V69" s="76"/>
      <c r="W69" s="76"/>
      <c r="X69" s="40"/>
      <c r="Y69" s="40"/>
      <c r="Z69" s="39"/>
      <c r="AA69" s="39"/>
      <c r="AB69" s="76"/>
      <c r="AC69" s="76"/>
      <c r="AD69" s="40"/>
      <c r="AE69" s="40"/>
      <c r="AF69" s="39"/>
      <c r="AG69" s="39"/>
      <c r="AH69" s="76"/>
      <c r="AI69" s="76"/>
      <c r="AJ69" s="40"/>
      <c r="AK69" s="40"/>
      <c r="AL69" s="39"/>
      <c r="AM69" s="39"/>
      <c r="AN69" s="76">
        <v>3</v>
      </c>
      <c r="AO69" s="76">
        <v>3</v>
      </c>
      <c r="AP69" s="40">
        <v>20</v>
      </c>
      <c r="AQ69" s="40">
        <v>34</v>
      </c>
      <c r="AR69" s="39"/>
      <c r="AS69" s="39">
        <v>54</v>
      </c>
      <c r="AT69" s="76"/>
      <c r="AU69" s="76"/>
      <c r="AV69" s="40"/>
      <c r="AW69" s="40"/>
      <c r="AX69" s="39"/>
      <c r="AY69" s="39"/>
      <c r="AZ69" s="76"/>
      <c r="BA69" s="76"/>
      <c r="BB69" s="40"/>
      <c r="BC69" s="40"/>
      <c r="BD69" s="39"/>
      <c r="BE69" s="39"/>
      <c r="BF69" s="76"/>
      <c r="BG69" s="76"/>
      <c r="BH69" s="42"/>
      <c r="BI69" s="40"/>
      <c r="BJ69" s="39"/>
      <c r="BK69" s="39"/>
    </row>
    <row r="70" spans="1:63" ht="51.75" customHeight="1">
      <c r="A70" s="319" t="s">
        <v>85</v>
      </c>
      <c r="B70" s="78" t="s">
        <v>288</v>
      </c>
      <c r="C70" s="8"/>
      <c r="D70" s="9">
        <v>7</v>
      </c>
      <c r="E70" s="9"/>
      <c r="F70" s="471">
        <v>3</v>
      </c>
      <c r="G70" s="472"/>
      <c r="H70" s="473">
        <f t="shared" si="14"/>
        <v>108</v>
      </c>
      <c r="I70" s="483"/>
      <c r="J70" s="473">
        <f t="shared" si="15"/>
        <v>35</v>
      </c>
      <c r="K70" s="475"/>
      <c r="L70" s="476">
        <f t="shared" si="16"/>
        <v>73</v>
      </c>
      <c r="M70" s="477"/>
      <c r="N70" s="128">
        <f t="shared" si="17"/>
        <v>0</v>
      </c>
      <c r="O70" s="278"/>
      <c r="P70" s="76"/>
      <c r="Q70" s="76"/>
      <c r="R70" s="40"/>
      <c r="S70" s="40"/>
      <c r="T70" s="39"/>
      <c r="U70" s="39"/>
      <c r="V70" s="76"/>
      <c r="W70" s="76"/>
      <c r="X70" s="40"/>
      <c r="Y70" s="40"/>
      <c r="Z70" s="39"/>
      <c r="AA70" s="39"/>
      <c r="AB70" s="76"/>
      <c r="AC70" s="76"/>
      <c r="AD70" s="40"/>
      <c r="AE70" s="40"/>
      <c r="AF70" s="39"/>
      <c r="AG70" s="39"/>
      <c r="AH70" s="76"/>
      <c r="AI70" s="76"/>
      <c r="AJ70" s="40"/>
      <c r="AK70" s="40"/>
      <c r="AL70" s="39"/>
      <c r="AM70" s="39"/>
      <c r="AN70" s="76"/>
      <c r="AO70" s="76"/>
      <c r="AP70" s="40"/>
      <c r="AQ70" s="40"/>
      <c r="AR70" s="39"/>
      <c r="AS70" s="39"/>
      <c r="AT70" s="76"/>
      <c r="AU70" s="76"/>
      <c r="AV70" s="40"/>
      <c r="AW70" s="40"/>
      <c r="AX70" s="39"/>
      <c r="AY70" s="39"/>
      <c r="AZ70" s="76">
        <v>3</v>
      </c>
      <c r="BA70" s="76">
        <v>2.5</v>
      </c>
      <c r="BB70" s="40">
        <v>10</v>
      </c>
      <c r="BC70" s="40">
        <v>25</v>
      </c>
      <c r="BD70" s="39"/>
      <c r="BE70" s="39">
        <v>73</v>
      </c>
      <c r="BF70" s="76"/>
      <c r="BG70" s="76"/>
      <c r="BH70" s="42"/>
      <c r="BI70" s="40"/>
      <c r="BJ70" s="39"/>
      <c r="BK70" s="39"/>
    </row>
    <row r="71" spans="1:63" ht="25.5" customHeight="1" thickBot="1">
      <c r="A71" s="319" t="s">
        <v>86</v>
      </c>
      <c r="B71" s="78" t="s">
        <v>289</v>
      </c>
      <c r="C71" s="15">
        <v>8</v>
      </c>
      <c r="D71" s="16"/>
      <c r="E71" s="16"/>
      <c r="F71" s="566">
        <v>4</v>
      </c>
      <c r="G71" s="567"/>
      <c r="H71" s="577">
        <f t="shared" si="14"/>
        <v>144</v>
      </c>
      <c r="I71" s="578"/>
      <c r="J71" s="577">
        <f t="shared" si="15"/>
        <v>50</v>
      </c>
      <c r="K71" s="579"/>
      <c r="L71" s="580">
        <f t="shared" si="16"/>
        <v>58</v>
      </c>
      <c r="M71" s="581"/>
      <c r="N71" s="130">
        <f t="shared" si="17"/>
        <v>36</v>
      </c>
      <c r="O71" s="279"/>
      <c r="P71" s="17"/>
      <c r="Q71" s="17"/>
      <c r="R71" s="18"/>
      <c r="S71" s="18"/>
      <c r="T71" s="19"/>
      <c r="U71" s="19"/>
      <c r="V71" s="17"/>
      <c r="W71" s="17"/>
      <c r="X71" s="18"/>
      <c r="Y71" s="18"/>
      <c r="Z71" s="19"/>
      <c r="AA71" s="19"/>
      <c r="AB71" s="17"/>
      <c r="AC71" s="17"/>
      <c r="AD71" s="18"/>
      <c r="AE71" s="18"/>
      <c r="AF71" s="19"/>
      <c r="AG71" s="19"/>
      <c r="AH71" s="17"/>
      <c r="AI71" s="17"/>
      <c r="AJ71" s="18"/>
      <c r="AK71" s="18"/>
      <c r="AL71" s="19"/>
      <c r="AM71" s="19"/>
      <c r="AN71" s="17"/>
      <c r="AO71" s="17"/>
      <c r="AP71" s="18"/>
      <c r="AQ71" s="18"/>
      <c r="AR71" s="19"/>
      <c r="AS71" s="19"/>
      <c r="AT71" s="155"/>
      <c r="AU71" s="155"/>
      <c r="AV71" s="156"/>
      <c r="AW71" s="156"/>
      <c r="AX71" s="19"/>
      <c r="AY71" s="19"/>
      <c r="AZ71" s="155"/>
      <c r="BA71" s="155"/>
      <c r="BB71" s="156"/>
      <c r="BC71" s="156"/>
      <c r="BD71" s="19"/>
      <c r="BE71" s="19"/>
      <c r="BF71" s="155">
        <v>4</v>
      </c>
      <c r="BG71" s="155">
        <v>5</v>
      </c>
      <c r="BH71" s="157">
        <v>20</v>
      </c>
      <c r="BI71" s="156">
        <v>30</v>
      </c>
      <c r="BJ71" s="19">
        <v>36</v>
      </c>
      <c r="BK71" s="19">
        <v>58</v>
      </c>
    </row>
    <row r="72" spans="1:63" ht="15.75" thickBot="1">
      <c r="A72" s="248"/>
      <c r="B72" s="239" t="s">
        <v>49</v>
      </c>
      <c r="C72" s="253"/>
      <c r="D72" s="253"/>
      <c r="E72" s="253"/>
      <c r="F72" s="575">
        <f>SUM(F73:G77)</f>
        <v>22</v>
      </c>
      <c r="G72" s="575"/>
      <c r="H72" s="575">
        <f>SUM(H73:I77)</f>
        <v>792</v>
      </c>
      <c r="I72" s="575"/>
      <c r="J72" s="575">
        <f>SUM(J73:K77)</f>
        <v>312</v>
      </c>
      <c r="K72" s="575"/>
      <c r="L72" s="575">
        <f>SUM(L73:M77)</f>
        <v>435</v>
      </c>
      <c r="M72" s="576"/>
      <c r="N72" s="250">
        <f>SUM(N73:N77)</f>
        <v>45</v>
      </c>
      <c r="O72" s="293"/>
      <c r="P72" s="254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  <c r="BC72" s="253"/>
      <c r="BD72" s="253"/>
      <c r="BE72" s="253"/>
      <c r="BF72" s="253"/>
      <c r="BG72" s="253"/>
      <c r="BH72" s="255"/>
      <c r="BI72" s="255"/>
      <c r="BJ72" s="253"/>
      <c r="BK72" s="253"/>
    </row>
    <row r="73" spans="1:63" ht="30">
      <c r="A73" s="158" t="s">
        <v>87</v>
      </c>
      <c r="B73" s="78" t="s">
        <v>239</v>
      </c>
      <c r="C73" s="139"/>
      <c r="D73" s="159">
        <v>6</v>
      </c>
      <c r="E73" s="120"/>
      <c r="F73" s="573">
        <v>2</v>
      </c>
      <c r="G73" s="574"/>
      <c r="H73" s="537">
        <f>SUM(J73:N73)</f>
        <v>72</v>
      </c>
      <c r="I73" s="538"/>
      <c r="J73" s="476">
        <f>SUM(R73:S73,X73:Y73,AD73:AE73,AJ73:AK73,AP73:AQ73,AV73:AW73,BB73:BC73,BH73:BI73)</f>
        <v>28</v>
      </c>
      <c r="K73" s="546"/>
      <c r="L73" s="476">
        <f>SUM(U73,AA73,AG73,AM73,AS73,AY73,BE73,BK73)</f>
        <v>44</v>
      </c>
      <c r="M73" s="477"/>
      <c r="N73" s="136">
        <f>SUM(T73,Z73,AF73,AL73,AR73,AX73,BD73,BJ73)</f>
        <v>0</v>
      </c>
      <c r="O73" s="289"/>
      <c r="P73" s="141"/>
      <c r="Q73" s="141"/>
      <c r="R73" s="142"/>
      <c r="S73" s="142"/>
      <c r="T73" s="143"/>
      <c r="U73" s="143"/>
      <c r="V73" s="141"/>
      <c r="W73" s="141"/>
      <c r="X73" s="142"/>
      <c r="Y73" s="142"/>
      <c r="Z73" s="143"/>
      <c r="AA73" s="143"/>
      <c r="AB73" s="141"/>
      <c r="AC73" s="141"/>
      <c r="AD73" s="142"/>
      <c r="AE73" s="142"/>
      <c r="AF73" s="143"/>
      <c r="AG73" s="143"/>
      <c r="AH73" s="141"/>
      <c r="AI73" s="141"/>
      <c r="AJ73" s="142"/>
      <c r="AK73" s="142"/>
      <c r="AL73" s="143"/>
      <c r="AM73" s="143"/>
      <c r="AN73" s="141"/>
      <c r="AO73" s="141"/>
      <c r="AP73" s="142"/>
      <c r="AQ73" s="142"/>
      <c r="AR73" s="143"/>
      <c r="AS73" s="143"/>
      <c r="AT73" s="141">
        <v>2</v>
      </c>
      <c r="AU73" s="141">
        <v>2</v>
      </c>
      <c r="AV73" s="142">
        <v>10</v>
      </c>
      <c r="AW73" s="142">
        <v>18</v>
      </c>
      <c r="AX73" s="143"/>
      <c r="AY73" s="143">
        <v>44</v>
      </c>
      <c r="AZ73" s="141"/>
      <c r="BA73" s="141"/>
      <c r="BB73" s="142"/>
      <c r="BC73" s="142"/>
      <c r="BD73" s="143"/>
      <c r="BE73" s="143"/>
      <c r="BF73" s="141"/>
      <c r="BG73" s="141"/>
      <c r="BH73" s="145"/>
      <c r="BI73" s="59"/>
      <c r="BJ73" s="143"/>
      <c r="BK73" s="143"/>
    </row>
    <row r="74" spans="1:63" ht="51">
      <c r="A74" s="86" t="s">
        <v>88</v>
      </c>
      <c r="B74" s="7" t="s">
        <v>290</v>
      </c>
      <c r="C74" s="8">
        <v>8</v>
      </c>
      <c r="D74" s="9"/>
      <c r="E74" s="9"/>
      <c r="F74" s="471">
        <v>5</v>
      </c>
      <c r="G74" s="472"/>
      <c r="H74" s="480">
        <f>SUM(J74:N74)</f>
        <v>180</v>
      </c>
      <c r="I74" s="474"/>
      <c r="J74" s="473">
        <f>SUM(R74:S74,X74:Y74,AD74:AE74,AJ74:AK74,AP74:AQ74,AV74:AW74,BB74:BC74,BH74:BI74)</f>
        <v>70</v>
      </c>
      <c r="K74" s="475"/>
      <c r="L74" s="476">
        <f>SUM(U74,AA74,AG74,AM74,AS74,AY74,BE74,BK74)</f>
        <v>74</v>
      </c>
      <c r="M74" s="477"/>
      <c r="N74" s="128">
        <f>SUM(T74,Z74,AF74,AL74,AR74,AX74,BD74,BJ74)</f>
        <v>36</v>
      </c>
      <c r="O74" s="278"/>
      <c r="P74" s="10"/>
      <c r="Q74" s="10"/>
      <c r="R74" s="11"/>
      <c r="S74" s="11"/>
      <c r="T74" s="12"/>
      <c r="U74" s="12"/>
      <c r="V74" s="10"/>
      <c r="W74" s="10"/>
      <c r="X74" s="11"/>
      <c r="Y74" s="11"/>
      <c r="Z74" s="12"/>
      <c r="AA74" s="12"/>
      <c r="AB74" s="10"/>
      <c r="AC74" s="10"/>
      <c r="AD74" s="11"/>
      <c r="AE74" s="11"/>
      <c r="AF74" s="12"/>
      <c r="AG74" s="12"/>
      <c r="AH74" s="10"/>
      <c r="AI74" s="10"/>
      <c r="AJ74" s="11"/>
      <c r="AK74" s="11"/>
      <c r="AL74" s="12"/>
      <c r="AM74" s="12"/>
      <c r="AN74" s="10"/>
      <c r="AO74" s="10"/>
      <c r="AP74" s="11"/>
      <c r="AQ74" s="11"/>
      <c r="AR74" s="12"/>
      <c r="AS74" s="12"/>
      <c r="AT74" s="10"/>
      <c r="AU74" s="10"/>
      <c r="AV74" s="11"/>
      <c r="AW74" s="11"/>
      <c r="AX74" s="12"/>
      <c r="AY74" s="12"/>
      <c r="AZ74" s="10"/>
      <c r="BA74" s="10"/>
      <c r="BB74" s="11"/>
      <c r="BC74" s="11"/>
      <c r="BD74" s="12"/>
      <c r="BE74" s="12"/>
      <c r="BF74" s="10">
        <v>5</v>
      </c>
      <c r="BG74" s="10">
        <v>7</v>
      </c>
      <c r="BH74" s="13">
        <v>28</v>
      </c>
      <c r="BI74" s="11">
        <v>42</v>
      </c>
      <c r="BJ74" s="12">
        <v>36</v>
      </c>
      <c r="BK74" s="12">
        <v>74</v>
      </c>
    </row>
    <row r="75" spans="1:63" ht="25.5">
      <c r="A75" s="86" t="s">
        <v>89</v>
      </c>
      <c r="B75" s="7" t="s">
        <v>291</v>
      </c>
      <c r="C75" s="8">
        <v>6</v>
      </c>
      <c r="D75" s="88"/>
      <c r="E75" s="9"/>
      <c r="F75" s="471">
        <v>4</v>
      </c>
      <c r="G75" s="472"/>
      <c r="H75" s="480">
        <f>SUM(J75:N75)</f>
        <v>144</v>
      </c>
      <c r="I75" s="474"/>
      <c r="J75" s="473">
        <f>SUM(R75:S75,X75:Y75,AD75:AE75,AJ75:AK75,AP75:AQ75,AV75:AW75,BB75:BC75,BH75:BI75)</f>
        <v>54</v>
      </c>
      <c r="K75" s="475"/>
      <c r="L75" s="476">
        <f>SUM(U75,AA75,AG75,AM75,AS75,AY75,BE75,BK75)</f>
        <v>81</v>
      </c>
      <c r="M75" s="477"/>
      <c r="N75" s="128">
        <f>SUM(T75,Z75,AF75,AL75,AR75,AX75,BD75,BJ75)</f>
        <v>9</v>
      </c>
      <c r="O75" s="278"/>
      <c r="P75" s="10"/>
      <c r="Q75" s="10"/>
      <c r="R75" s="11"/>
      <c r="S75" s="11"/>
      <c r="T75" s="12"/>
      <c r="U75" s="12"/>
      <c r="V75" s="10"/>
      <c r="W75" s="10"/>
      <c r="X75" s="11"/>
      <c r="Y75" s="11"/>
      <c r="Z75" s="12"/>
      <c r="AA75" s="12"/>
      <c r="AB75" s="10"/>
      <c r="AC75" s="10"/>
      <c r="AD75" s="11"/>
      <c r="AE75" s="11"/>
      <c r="AF75" s="12"/>
      <c r="AG75" s="12"/>
      <c r="AH75" s="10"/>
      <c r="AI75" s="10"/>
      <c r="AJ75" s="11"/>
      <c r="AK75" s="11"/>
      <c r="AL75" s="12"/>
      <c r="AM75" s="12"/>
      <c r="AN75" s="10"/>
      <c r="AO75" s="10"/>
      <c r="AP75" s="11"/>
      <c r="AQ75" s="11"/>
      <c r="AR75" s="12"/>
      <c r="AS75" s="12"/>
      <c r="AT75" s="10">
        <v>4</v>
      </c>
      <c r="AU75" s="10">
        <v>3</v>
      </c>
      <c r="AV75" s="11">
        <v>20</v>
      </c>
      <c r="AW75" s="11">
        <v>34</v>
      </c>
      <c r="AX75" s="12">
        <v>9</v>
      </c>
      <c r="AY75" s="12">
        <v>81</v>
      </c>
      <c r="AZ75" s="10"/>
      <c r="BA75" s="10"/>
      <c r="BB75" s="11"/>
      <c r="BC75" s="11"/>
      <c r="BD75" s="12"/>
      <c r="BE75" s="12"/>
      <c r="BF75" s="10"/>
      <c r="BG75" s="10"/>
      <c r="BH75" s="13"/>
      <c r="BI75" s="11"/>
      <c r="BJ75" s="12"/>
      <c r="BK75" s="12"/>
    </row>
    <row r="76" spans="1:63" ht="38.25">
      <c r="A76" s="86" t="s">
        <v>90</v>
      </c>
      <c r="B76" s="14" t="s">
        <v>292</v>
      </c>
      <c r="C76" s="15"/>
      <c r="D76" s="16" t="s">
        <v>294</v>
      </c>
      <c r="E76" s="16"/>
      <c r="F76" s="566">
        <v>5</v>
      </c>
      <c r="G76" s="567"/>
      <c r="H76" s="480">
        <f>SUM(J76:N76)</f>
        <v>180</v>
      </c>
      <c r="I76" s="474"/>
      <c r="J76" s="473">
        <f>SUM(R76:S76,X76:Y76,AD76:AE76,AJ76:AK76,AP76:AQ76,AV76:AW76,BB76:BC76,BH76:BI76)</f>
        <v>70</v>
      </c>
      <c r="K76" s="475"/>
      <c r="L76" s="476">
        <f>SUM(U76,AA76,AG76,AM76,AS76,AY76,BE76,BK76)</f>
        <v>110</v>
      </c>
      <c r="M76" s="477"/>
      <c r="N76" s="128">
        <f>SUM(T76,Z76,AF76,AL76,AR76,AX76,BD76,BJ76)</f>
        <v>0</v>
      </c>
      <c r="O76" s="279"/>
      <c r="P76" s="17"/>
      <c r="Q76" s="17"/>
      <c r="R76" s="18"/>
      <c r="S76" s="18"/>
      <c r="T76" s="19"/>
      <c r="U76" s="19"/>
      <c r="V76" s="17"/>
      <c r="W76" s="17"/>
      <c r="X76" s="18"/>
      <c r="Y76" s="18"/>
      <c r="Z76" s="19"/>
      <c r="AA76" s="19"/>
      <c r="AB76" s="17"/>
      <c r="AC76" s="17"/>
      <c r="AD76" s="18"/>
      <c r="AE76" s="18"/>
      <c r="AF76" s="19"/>
      <c r="AG76" s="19"/>
      <c r="AH76" s="17"/>
      <c r="AI76" s="17"/>
      <c r="AJ76" s="18"/>
      <c r="AK76" s="18"/>
      <c r="AL76" s="19"/>
      <c r="AM76" s="19"/>
      <c r="AN76" s="17"/>
      <c r="AO76" s="17"/>
      <c r="AP76" s="18"/>
      <c r="AQ76" s="18"/>
      <c r="AR76" s="19"/>
      <c r="AS76" s="19"/>
      <c r="AT76" s="17"/>
      <c r="AU76" s="17"/>
      <c r="AV76" s="18"/>
      <c r="AW76" s="18"/>
      <c r="AX76" s="19"/>
      <c r="AY76" s="19"/>
      <c r="AZ76" s="17"/>
      <c r="BA76" s="17"/>
      <c r="BB76" s="18"/>
      <c r="BC76" s="18"/>
      <c r="BD76" s="19"/>
      <c r="BE76" s="19"/>
      <c r="BF76" s="17">
        <v>5</v>
      </c>
      <c r="BG76" s="17">
        <v>7</v>
      </c>
      <c r="BH76" s="20">
        <v>28</v>
      </c>
      <c r="BI76" s="11">
        <v>42</v>
      </c>
      <c r="BJ76" s="19"/>
      <c r="BK76" s="19">
        <v>110</v>
      </c>
    </row>
    <row r="77" spans="1:63" ht="26.25" thickBot="1">
      <c r="A77" s="86" t="s">
        <v>91</v>
      </c>
      <c r="B77" s="14" t="s">
        <v>293</v>
      </c>
      <c r="C77" s="15"/>
      <c r="D77" s="87" t="s">
        <v>295</v>
      </c>
      <c r="E77" s="16"/>
      <c r="F77" s="566">
        <v>6</v>
      </c>
      <c r="G77" s="567"/>
      <c r="H77" s="480">
        <f>SUM(J77:N77)</f>
        <v>216</v>
      </c>
      <c r="I77" s="474"/>
      <c r="J77" s="473">
        <f>SUM(R77:S77,X77:Y77,AD77:AE77,AJ77:AK77,AP77:AQ77,AV77:AW77,BB77:BC77,BH77:BI77)</f>
        <v>90</v>
      </c>
      <c r="K77" s="475"/>
      <c r="L77" s="476">
        <f>SUM(U77,AA77,AG77,AM77,AS77,AY77,BE77,BK77)</f>
        <v>126</v>
      </c>
      <c r="M77" s="477"/>
      <c r="N77" s="128">
        <f>SUM(T77,Z77,AF77,AL77,AR77,AX77,BD77,BJ77)</f>
        <v>0</v>
      </c>
      <c r="O77" s="279"/>
      <c r="P77" s="117"/>
      <c r="Q77" s="17"/>
      <c r="R77" s="18"/>
      <c r="S77" s="18"/>
      <c r="T77" s="19"/>
      <c r="U77" s="19"/>
      <c r="V77" s="17"/>
      <c r="W77" s="17"/>
      <c r="X77" s="18"/>
      <c r="Y77" s="18"/>
      <c r="Z77" s="19"/>
      <c r="AA77" s="19"/>
      <c r="AB77" s="17">
        <v>3</v>
      </c>
      <c r="AC77" s="17">
        <v>2</v>
      </c>
      <c r="AD77" s="18">
        <v>16</v>
      </c>
      <c r="AE77" s="18">
        <v>20</v>
      </c>
      <c r="AF77" s="19"/>
      <c r="AG77" s="19">
        <v>72</v>
      </c>
      <c r="AH77" s="17">
        <v>3</v>
      </c>
      <c r="AI77" s="17">
        <v>3</v>
      </c>
      <c r="AJ77" s="18">
        <v>20</v>
      </c>
      <c r="AK77" s="18">
        <v>34</v>
      </c>
      <c r="AL77" s="19"/>
      <c r="AM77" s="19">
        <v>54</v>
      </c>
      <c r="AN77" s="17"/>
      <c r="AO77" s="17"/>
      <c r="AP77" s="18"/>
      <c r="AQ77" s="18"/>
      <c r="AR77" s="19"/>
      <c r="AS77" s="19"/>
      <c r="AT77" s="17"/>
      <c r="AU77" s="17"/>
      <c r="AV77" s="18"/>
      <c r="AW77" s="18"/>
      <c r="AX77" s="19"/>
      <c r="AY77" s="19"/>
      <c r="AZ77" s="17"/>
      <c r="BA77" s="17"/>
      <c r="BB77" s="18"/>
      <c r="BC77" s="18"/>
      <c r="BD77" s="19"/>
      <c r="BE77" s="19"/>
      <c r="BF77" s="17"/>
      <c r="BG77" s="17"/>
      <c r="BH77" s="20"/>
      <c r="BI77" s="11"/>
      <c r="BJ77" s="19"/>
      <c r="BK77" s="19"/>
    </row>
    <row r="78" spans="1:63" ht="15.75" thickBot="1">
      <c r="A78" s="89"/>
      <c r="B78" s="90" t="s">
        <v>55</v>
      </c>
      <c r="C78" s="64"/>
      <c r="D78" s="65"/>
      <c r="E78" s="65"/>
      <c r="F78" s="570">
        <f>SUM(F50,F60)</f>
        <v>104</v>
      </c>
      <c r="G78" s="571"/>
      <c r="H78" s="569">
        <f>SUM(H50,H60)</f>
        <v>3744</v>
      </c>
      <c r="I78" s="571"/>
      <c r="J78" s="570">
        <f>SUM(J50,J60)</f>
        <v>1562</v>
      </c>
      <c r="K78" s="571"/>
      <c r="L78" s="570">
        <f>SUM(L50,L60)</f>
        <v>1723</v>
      </c>
      <c r="M78" s="569"/>
      <c r="N78" s="65">
        <f>SUM(N50,N60)</f>
        <v>459</v>
      </c>
      <c r="O78" s="294"/>
      <c r="P78" s="79">
        <f aca="true" t="shared" si="18" ref="P78:BK78">SUM(P51:P59,P61:P71,P73:P77)</f>
        <v>9</v>
      </c>
      <c r="Q78" s="79">
        <f t="shared" si="18"/>
        <v>9</v>
      </c>
      <c r="R78" s="79">
        <f t="shared" si="18"/>
        <v>66</v>
      </c>
      <c r="S78" s="79">
        <f t="shared" si="18"/>
        <v>96</v>
      </c>
      <c r="T78" s="79">
        <f t="shared" si="18"/>
        <v>45</v>
      </c>
      <c r="U78" s="79">
        <f t="shared" si="18"/>
        <v>117</v>
      </c>
      <c r="V78" s="79">
        <f t="shared" si="18"/>
        <v>8</v>
      </c>
      <c r="W78" s="79">
        <f t="shared" si="18"/>
        <v>7</v>
      </c>
      <c r="X78" s="79">
        <f t="shared" si="18"/>
        <v>50</v>
      </c>
      <c r="Y78" s="79">
        <f t="shared" si="18"/>
        <v>76</v>
      </c>
      <c r="Z78" s="79">
        <f t="shared" si="18"/>
        <v>36</v>
      </c>
      <c r="AA78" s="79">
        <f t="shared" si="18"/>
        <v>126</v>
      </c>
      <c r="AB78" s="79">
        <f t="shared" si="18"/>
        <v>13</v>
      </c>
      <c r="AC78" s="79">
        <f t="shared" si="18"/>
        <v>10</v>
      </c>
      <c r="AD78" s="79">
        <f t="shared" si="18"/>
        <v>62</v>
      </c>
      <c r="AE78" s="79">
        <f t="shared" si="18"/>
        <v>118</v>
      </c>
      <c r="AF78" s="79">
        <f t="shared" si="18"/>
        <v>81</v>
      </c>
      <c r="AG78" s="79">
        <f t="shared" si="18"/>
        <v>207</v>
      </c>
      <c r="AH78" s="79">
        <f t="shared" si="18"/>
        <v>12</v>
      </c>
      <c r="AI78" s="79">
        <f t="shared" si="18"/>
        <v>11</v>
      </c>
      <c r="AJ78" s="79">
        <f t="shared" si="18"/>
        <v>60</v>
      </c>
      <c r="AK78" s="79">
        <f t="shared" si="18"/>
        <v>138</v>
      </c>
      <c r="AL78" s="79">
        <f t="shared" si="18"/>
        <v>45</v>
      </c>
      <c r="AM78" s="79">
        <f t="shared" si="18"/>
        <v>189</v>
      </c>
      <c r="AN78" s="79">
        <f t="shared" si="18"/>
        <v>13</v>
      </c>
      <c r="AO78" s="79">
        <f t="shared" si="18"/>
        <v>9</v>
      </c>
      <c r="AP78" s="79">
        <f t="shared" si="18"/>
        <v>60</v>
      </c>
      <c r="AQ78" s="79">
        <f t="shared" si="18"/>
        <v>102</v>
      </c>
      <c r="AR78" s="79">
        <f t="shared" si="18"/>
        <v>54</v>
      </c>
      <c r="AS78" s="79">
        <f t="shared" si="18"/>
        <v>252</v>
      </c>
      <c r="AT78" s="79">
        <f t="shared" si="18"/>
        <v>15</v>
      </c>
      <c r="AU78" s="79">
        <f t="shared" si="18"/>
        <v>15</v>
      </c>
      <c r="AV78" s="79">
        <f t="shared" si="18"/>
        <v>98</v>
      </c>
      <c r="AW78" s="79">
        <f t="shared" si="18"/>
        <v>164</v>
      </c>
      <c r="AX78" s="79">
        <f t="shared" si="18"/>
        <v>18</v>
      </c>
      <c r="AY78" s="79">
        <f t="shared" si="18"/>
        <v>260</v>
      </c>
      <c r="AZ78" s="79">
        <f t="shared" si="18"/>
        <v>16</v>
      </c>
      <c r="BA78" s="79">
        <f t="shared" si="18"/>
        <v>16</v>
      </c>
      <c r="BB78" s="79">
        <f t="shared" si="18"/>
        <v>92</v>
      </c>
      <c r="BC78" s="79">
        <f t="shared" si="18"/>
        <v>140</v>
      </c>
      <c r="BD78" s="79">
        <f t="shared" si="18"/>
        <v>72</v>
      </c>
      <c r="BE78" s="79">
        <f t="shared" si="18"/>
        <v>272</v>
      </c>
      <c r="BF78" s="79">
        <f t="shared" si="18"/>
        <v>18</v>
      </c>
      <c r="BG78" s="79">
        <f t="shared" si="18"/>
        <v>24</v>
      </c>
      <c r="BH78" s="79">
        <f t="shared" si="18"/>
        <v>96</v>
      </c>
      <c r="BI78" s="79">
        <f t="shared" si="18"/>
        <v>144</v>
      </c>
      <c r="BJ78" s="79">
        <f t="shared" si="18"/>
        <v>108</v>
      </c>
      <c r="BK78" s="79">
        <f t="shared" si="18"/>
        <v>300</v>
      </c>
    </row>
    <row r="79" spans="1:63" ht="15.75" customHeight="1" thickBot="1">
      <c r="A79" s="563" t="s">
        <v>92</v>
      </c>
      <c r="B79" s="564"/>
      <c r="C79" s="564"/>
      <c r="D79" s="564"/>
      <c r="E79" s="565"/>
      <c r="F79" s="570"/>
      <c r="G79" s="571"/>
      <c r="H79" s="569"/>
      <c r="I79" s="572"/>
      <c r="J79" s="568"/>
      <c r="K79" s="572"/>
      <c r="L79" s="568"/>
      <c r="M79" s="569"/>
      <c r="N79" s="65"/>
      <c r="O79" s="294"/>
      <c r="P79" s="79"/>
      <c r="Q79" s="71"/>
      <c r="R79" s="72"/>
      <c r="S79" s="72"/>
      <c r="T79" s="73"/>
      <c r="U79" s="73"/>
      <c r="V79" s="71"/>
      <c r="W79" s="71"/>
      <c r="X79" s="72"/>
      <c r="Y79" s="72"/>
      <c r="Z79" s="73"/>
      <c r="AA79" s="73"/>
      <c r="AB79" s="71"/>
      <c r="AC79" s="71"/>
      <c r="AD79" s="72"/>
      <c r="AE79" s="72"/>
      <c r="AF79" s="73"/>
      <c r="AG79" s="73"/>
      <c r="AH79" s="71"/>
      <c r="AI79" s="71"/>
      <c r="AJ79" s="72"/>
      <c r="AK79" s="72"/>
      <c r="AL79" s="73"/>
      <c r="AM79" s="73"/>
      <c r="AN79" s="71"/>
      <c r="AO79" s="71"/>
      <c r="AP79" s="72"/>
      <c r="AQ79" s="72"/>
      <c r="AR79" s="73"/>
      <c r="AS79" s="73"/>
      <c r="AT79" s="71"/>
      <c r="AU79" s="71"/>
      <c r="AV79" s="72"/>
      <c r="AW79" s="72"/>
      <c r="AX79" s="73"/>
      <c r="AY79" s="73"/>
      <c r="AZ79" s="71"/>
      <c r="BA79" s="71"/>
      <c r="BB79" s="72"/>
      <c r="BC79" s="72"/>
      <c r="BD79" s="73"/>
      <c r="BE79" s="73"/>
      <c r="BF79" s="71"/>
      <c r="BG79" s="71"/>
      <c r="BH79" s="74"/>
      <c r="BI79" s="74"/>
      <c r="BJ79" s="74"/>
      <c r="BK79" s="74"/>
    </row>
    <row r="80" spans="1:63" ht="15.75" thickBot="1">
      <c r="A80" s="137" t="s">
        <v>93</v>
      </c>
      <c r="B80" s="138" t="s">
        <v>94</v>
      </c>
      <c r="C80" s="139"/>
      <c r="D80" s="120" t="s">
        <v>95</v>
      </c>
      <c r="E80" s="120"/>
      <c r="F80" s="554">
        <v>2</v>
      </c>
      <c r="G80" s="555"/>
      <c r="H80" s="556">
        <v>405</v>
      </c>
      <c r="I80" s="557"/>
      <c r="J80" s="558">
        <v>405</v>
      </c>
      <c r="K80" s="557"/>
      <c r="L80" s="558">
        <v>0</v>
      </c>
      <c r="M80" s="556"/>
      <c r="N80" s="120"/>
      <c r="O80" s="295"/>
      <c r="P80" s="140">
        <v>1</v>
      </c>
      <c r="Q80" s="141">
        <v>5</v>
      </c>
      <c r="R80" s="142"/>
      <c r="S80" s="142">
        <v>90</v>
      </c>
      <c r="T80" s="143"/>
      <c r="U80" s="143"/>
      <c r="V80" s="141"/>
      <c r="W80" s="141">
        <v>5</v>
      </c>
      <c r="X80" s="142"/>
      <c r="Y80" s="142">
        <v>90</v>
      </c>
      <c r="Z80" s="143"/>
      <c r="AA80" s="143"/>
      <c r="AB80" s="141"/>
      <c r="AC80" s="141">
        <v>6</v>
      </c>
      <c r="AD80" s="142"/>
      <c r="AE80" s="142">
        <v>108</v>
      </c>
      <c r="AF80" s="143"/>
      <c r="AG80" s="143"/>
      <c r="AH80" s="141">
        <v>1</v>
      </c>
      <c r="AI80" s="144">
        <v>6.5</v>
      </c>
      <c r="AJ80" s="142"/>
      <c r="AK80" s="142">
        <v>117</v>
      </c>
      <c r="AL80" s="143"/>
      <c r="AM80" s="143"/>
      <c r="AN80" s="141"/>
      <c r="AO80" s="141"/>
      <c r="AP80" s="142"/>
      <c r="AQ80" s="142"/>
      <c r="AR80" s="143"/>
      <c r="AS80" s="143"/>
      <c r="AT80" s="141"/>
      <c r="AU80" s="141"/>
      <c r="AV80" s="142"/>
      <c r="AW80" s="142"/>
      <c r="AX80" s="143"/>
      <c r="AY80" s="143"/>
      <c r="AZ80" s="141"/>
      <c r="BA80" s="141"/>
      <c r="BB80" s="142"/>
      <c r="BC80" s="142"/>
      <c r="BD80" s="143"/>
      <c r="BE80" s="143"/>
      <c r="BF80" s="141"/>
      <c r="BG80" s="141"/>
      <c r="BH80" s="145"/>
      <c r="BI80" s="145"/>
      <c r="BJ80" s="145"/>
      <c r="BK80" s="145"/>
    </row>
    <row r="81" spans="1:63" ht="15.75" thickBot="1">
      <c r="A81" s="547" t="s">
        <v>96</v>
      </c>
      <c r="B81" s="559"/>
      <c r="C81" s="256"/>
      <c r="D81" s="257"/>
      <c r="E81" s="257"/>
      <c r="F81" s="549">
        <v>24</v>
      </c>
      <c r="G81" s="550"/>
      <c r="H81" s="560">
        <f>F81*36</f>
        <v>864</v>
      </c>
      <c r="I81" s="561"/>
      <c r="J81" s="542"/>
      <c r="K81" s="562"/>
      <c r="L81" s="542"/>
      <c r="M81" s="551"/>
      <c r="N81" s="257"/>
      <c r="O81" s="294"/>
      <c r="P81" s="258"/>
      <c r="Q81" s="259"/>
      <c r="R81" s="260"/>
      <c r="S81" s="260"/>
      <c r="T81" s="261"/>
      <c r="U81" s="261"/>
      <c r="V81" s="259"/>
      <c r="W81" s="259"/>
      <c r="X81" s="260"/>
      <c r="Y81" s="260"/>
      <c r="Z81" s="261"/>
      <c r="AA81" s="261"/>
      <c r="AB81" s="259"/>
      <c r="AC81" s="259"/>
      <c r="AD81" s="260"/>
      <c r="AE81" s="260"/>
      <c r="AF81" s="261"/>
      <c r="AG81" s="261"/>
      <c r="AH81" s="259">
        <f>SUM(AH82:AH83)</f>
        <v>3</v>
      </c>
      <c r="AI81" s="259"/>
      <c r="AJ81" s="260"/>
      <c r="AK81" s="260"/>
      <c r="AL81" s="261"/>
      <c r="AM81" s="261"/>
      <c r="AN81" s="259">
        <f>SUM(AN82:AN83)</f>
        <v>0</v>
      </c>
      <c r="AO81" s="259"/>
      <c r="AP81" s="260"/>
      <c r="AQ81" s="260"/>
      <c r="AR81" s="261"/>
      <c r="AS81" s="261"/>
      <c r="AT81" s="259">
        <f>SUM(AT82:AT83)</f>
        <v>3</v>
      </c>
      <c r="AU81" s="259"/>
      <c r="AV81" s="260"/>
      <c r="AW81" s="260"/>
      <c r="AX81" s="261"/>
      <c r="AY81" s="261"/>
      <c r="AZ81" s="259">
        <f>SUM(AZ82:AZ83)</f>
        <v>6</v>
      </c>
      <c r="BA81" s="259"/>
      <c r="BB81" s="260"/>
      <c r="BC81" s="260"/>
      <c r="BD81" s="261"/>
      <c r="BE81" s="261"/>
      <c r="BF81" s="259">
        <f>SUM(BF82:BF83)</f>
        <v>0</v>
      </c>
      <c r="BG81" s="259"/>
      <c r="BH81" s="262"/>
      <c r="BI81" s="262"/>
      <c r="BJ81" s="261"/>
      <c r="BK81" s="261"/>
    </row>
    <row r="82" spans="1:63" ht="15">
      <c r="A82" s="146" t="s">
        <v>97</v>
      </c>
      <c r="B82" s="147" t="s">
        <v>210</v>
      </c>
      <c r="C82" s="56"/>
      <c r="D82" s="135">
        <v>4</v>
      </c>
      <c r="E82" s="57"/>
      <c r="F82" s="535">
        <v>3</v>
      </c>
      <c r="G82" s="536"/>
      <c r="H82" s="544" t="s">
        <v>296</v>
      </c>
      <c r="I82" s="545"/>
      <c r="J82" s="476"/>
      <c r="K82" s="546"/>
      <c r="L82" s="476"/>
      <c r="M82" s="537"/>
      <c r="N82" s="57"/>
      <c r="O82" s="296"/>
      <c r="P82" s="125"/>
      <c r="Q82" s="60"/>
      <c r="R82" s="59"/>
      <c r="S82" s="59"/>
      <c r="T82" s="59"/>
      <c r="U82" s="59"/>
      <c r="V82" s="125"/>
      <c r="W82" s="60"/>
      <c r="X82" s="59"/>
      <c r="Y82" s="59"/>
      <c r="Z82" s="59"/>
      <c r="AA82" s="59"/>
      <c r="AB82" s="125"/>
      <c r="AC82" s="60"/>
      <c r="AD82" s="59"/>
      <c r="AE82" s="59"/>
      <c r="AF82" s="59"/>
      <c r="AG82" s="59"/>
      <c r="AH82" s="125">
        <v>3</v>
      </c>
      <c r="AI82" s="149" t="s">
        <v>296</v>
      </c>
      <c r="AJ82" s="59"/>
      <c r="AK82" s="59"/>
      <c r="AL82" s="59"/>
      <c r="AM82" s="148"/>
      <c r="AN82" s="125"/>
      <c r="AO82" s="60"/>
      <c r="AP82" s="59"/>
      <c r="AQ82" s="59"/>
      <c r="AR82" s="59"/>
      <c r="AS82" s="59"/>
      <c r="AT82" s="125"/>
      <c r="AU82" s="60"/>
      <c r="AV82" s="59"/>
      <c r="AW82" s="59"/>
      <c r="AX82" s="59"/>
      <c r="AY82" s="59"/>
      <c r="AZ82" s="125"/>
      <c r="BA82" s="60"/>
      <c r="BB82" s="59"/>
      <c r="BC82" s="59"/>
      <c r="BD82" s="59"/>
      <c r="BE82" s="59"/>
      <c r="BF82" s="125"/>
      <c r="BG82" s="60"/>
      <c r="BH82" s="61"/>
      <c r="BI82" s="61"/>
      <c r="BJ82" s="61"/>
      <c r="BK82" s="32"/>
    </row>
    <row r="83" spans="1:63" ht="15" customHeight="1" thickBot="1">
      <c r="A83" s="75" t="s">
        <v>98</v>
      </c>
      <c r="B83" s="55" t="s">
        <v>212</v>
      </c>
      <c r="C83" s="56"/>
      <c r="D83" s="57" t="s">
        <v>297</v>
      </c>
      <c r="E83" s="57"/>
      <c r="F83" s="535">
        <v>9</v>
      </c>
      <c r="G83" s="536"/>
      <c r="H83" s="544" t="s">
        <v>298</v>
      </c>
      <c r="I83" s="553"/>
      <c r="J83" s="476"/>
      <c r="K83" s="534"/>
      <c r="L83" s="476"/>
      <c r="M83" s="477"/>
      <c r="N83" s="24"/>
      <c r="O83" s="296"/>
      <c r="P83" s="125"/>
      <c r="Q83" s="58"/>
      <c r="R83" s="59"/>
      <c r="S83" s="59"/>
      <c r="T83" s="60"/>
      <c r="U83" s="60"/>
      <c r="V83" s="58"/>
      <c r="W83" s="58"/>
      <c r="X83" s="59"/>
      <c r="Y83" s="59"/>
      <c r="Z83" s="60"/>
      <c r="AA83" s="60"/>
      <c r="AB83" s="58"/>
      <c r="AC83" s="58"/>
      <c r="AD83" s="59"/>
      <c r="AE83" s="59"/>
      <c r="AF83" s="60"/>
      <c r="AG83" s="60"/>
      <c r="AH83" s="58"/>
      <c r="AI83" s="58"/>
      <c r="AJ83" s="59"/>
      <c r="AK83" s="59"/>
      <c r="AL83" s="59"/>
      <c r="AM83" s="60"/>
      <c r="AN83" s="25"/>
      <c r="AO83" s="92"/>
      <c r="AP83" s="59"/>
      <c r="AQ83" s="59"/>
      <c r="AR83" s="59"/>
      <c r="AS83" s="59"/>
      <c r="AT83" s="58">
        <v>3</v>
      </c>
      <c r="AU83" s="93" t="s">
        <v>296</v>
      </c>
      <c r="AV83" s="59"/>
      <c r="AW83" s="59"/>
      <c r="AX83" s="59"/>
      <c r="AY83" s="59"/>
      <c r="AZ83" s="58">
        <v>6</v>
      </c>
      <c r="BA83" s="93" t="s">
        <v>99</v>
      </c>
      <c r="BB83" s="11"/>
      <c r="BC83" s="11"/>
      <c r="BD83" s="18"/>
      <c r="BE83" s="18"/>
      <c r="BF83" s="58"/>
      <c r="BG83" s="93"/>
      <c r="BH83" s="61"/>
      <c r="BI83" s="61"/>
      <c r="BJ83" s="61"/>
      <c r="BK83" s="59"/>
    </row>
    <row r="84" spans="1:63" ht="15.75" thickBot="1">
      <c r="A84" s="547" t="s">
        <v>100</v>
      </c>
      <c r="B84" s="548"/>
      <c r="C84" s="256">
        <v>8</v>
      </c>
      <c r="D84" s="257"/>
      <c r="E84" s="257"/>
      <c r="F84" s="549">
        <v>12</v>
      </c>
      <c r="G84" s="550"/>
      <c r="H84" s="551">
        <f>F84*36</f>
        <v>432</v>
      </c>
      <c r="I84" s="552"/>
      <c r="J84" s="542"/>
      <c r="K84" s="552"/>
      <c r="L84" s="542"/>
      <c r="M84" s="543"/>
      <c r="N84" s="263"/>
      <c r="O84" s="294"/>
      <c r="P84" s="258"/>
      <c r="Q84" s="259"/>
      <c r="R84" s="260"/>
      <c r="S84" s="260"/>
      <c r="T84" s="261"/>
      <c r="U84" s="261"/>
      <c r="V84" s="259"/>
      <c r="W84" s="259"/>
      <c r="X84" s="260"/>
      <c r="Y84" s="260"/>
      <c r="Z84" s="261"/>
      <c r="AA84" s="261"/>
      <c r="AB84" s="259"/>
      <c r="AC84" s="259"/>
      <c r="AD84" s="260"/>
      <c r="AE84" s="260"/>
      <c r="AF84" s="261"/>
      <c r="AG84" s="261"/>
      <c r="AH84" s="259"/>
      <c r="AI84" s="259"/>
      <c r="AJ84" s="260"/>
      <c r="AK84" s="260"/>
      <c r="AL84" s="261"/>
      <c r="AM84" s="261"/>
      <c r="AN84" s="259"/>
      <c r="AO84" s="259"/>
      <c r="AP84" s="260"/>
      <c r="AQ84" s="260"/>
      <c r="AR84" s="261"/>
      <c r="AS84" s="261"/>
      <c r="AT84" s="259"/>
      <c r="AU84" s="259"/>
      <c r="AV84" s="260"/>
      <c r="AW84" s="260"/>
      <c r="AX84" s="261"/>
      <c r="AY84" s="261"/>
      <c r="AZ84" s="259"/>
      <c r="BA84" s="259"/>
      <c r="BB84" s="260"/>
      <c r="BC84" s="260"/>
      <c r="BD84" s="261"/>
      <c r="BE84" s="261"/>
      <c r="BF84" s="259">
        <v>12</v>
      </c>
      <c r="BG84" s="259"/>
      <c r="BH84" s="262"/>
      <c r="BI84" s="258"/>
      <c r="BJ84" s="258"/>
      <c r="BK84" s="258"/>
    </row>
    <row r="85" spans="1:63" ht="15">
      <c r="A85" s="75" t="s">
        <v>101</v>
      </c>
      <c r="B85" s="55" t="s">
        <v>314</v>
      </c>
      <c r="C85" s="56">
        <v>8</v>
      </c>
      <c r="D85" s="57"/>
      <c r="E85" s="57"/>
      <c r="F85" s="535">
        <v>6</v>
      </c>
      <c r="G85" s="536"/>
      <c r="H85" s="537"/>
      <c r="I85" s="538"/>
      <c r="J85" s="476"/>
      <c r="K85" s="534"/>
      <c r="L85" s="476"/>
      <c r="M85" s="477"/>
      <c r="N85" s="122"/>
      <c r="O85" s="296"/>
      <c r="P85" s="125"/>
      <c r="Q85" s="58"/>
      <c r="R85" s="59"/>
      <c r="S85" s="59"/>
      <c r="T85" s="60"/>
      <c r="U85" s="60"/>
      <c r="V85" s="58"/>
      <c r="W85" s="58"/>
      <c r="X85" s="59"/>
      <c r="Y85" s="59"/>
      <c r="Z85" s="60"/>
      <c r="AA85" s="60"/>
      <c r="AB85" s="58"/>
      <c r="AC85" s="58"/>
      <c r="AD85" s="59"/>
      <c r="AE85" s="59"/>
      <c r="AF85" s="60"/>
      <c r="AG85" s="60"/>
      <c r="AH85" s="58"/>
      <c r="AI85" s="58"/>
      <c r="AJ85" s="59"/>
      <c r="AK85" s="59"/>
      <c r="AL85" s="60"/>
      <c r="AM85" s="60"/>
      <c r="AN85" s="58"/>
      <c r="AO85" s="58"/>
      <c r="AP85" s="59"/>
      <c r="AQ85" s="59"/>
      <c r="AR85" s="60"/>
      <c r="AS85" s="60"/>
      <c r="AT85" s="58"/>
      <c r="AU85" s="58"/>
      <c r="AV85" s="59"/>
      <c r="AW85" s="59"/>
      <c r="AX85" s="60"/>
      <c r="AY85" s="60"/>
      <c r="AZ85" s="58"/>
      <c r="BA85" s="58"/>
      <c r="BB85" s="59"/>
      <c r="BC85" s="59"/>
      <c r="BD85" s="60"/>
      <c r="BE85" s="60"/>
      <c r="BF85" s="58">
        <v>6</v>
      </c>
      <c r="BG85" s="58"/>
      <c r="BH85" s="61"/>
      <c r="BI85" s="61"/>
      <c r="BJ85" s="61"/>
      <c r="BK85" s="11"/>
    </row>
    <row r="86" spans="1:63" ht="15">
      <c r="A86" s="75" t="s">
        <v>312</v>
      </c>
      <c r="B86" s="55" t="s">
        <v>315</v>
      </c>
      <c r="C86" s="56"/>
      <c r="D86" s="57"/>
      <c r="E86" s="57"/>
      <c r="F86" s="535"/>
      <c r="G86" s="536"/>
      <c r="H86" s="537"/>
      <c r="I86" s="538"/>
      <c r="J86" s="476"/>
      <c r="K86" s="534"/>
      <c r="L86" s="476"/>
      <c r="M86" s="477"/>
      <c r="N86" s="124"/>
      <c r="O86" s="296"/>
      <c r="P86" s="125"/>
      <c r="Q86" s="58"/>
      <c r="R86" s="59"/>
      <c r="S86" s="59"/>
      <c r="T86" s="60"/>
      <c r="U86" s="60"/>
      <c r="V86" s="58"/>
      <c r="W86" s="58"/>
      <c r="X86" s="59"/>
      <c r="Y86" s="59"/>
      <c r="Z86" s="60"/>
      <c r="AA86" s="60"/>
      <c r="AB86" s="58"/>
      <c r="AC86" s="58"/>
      <c r="AD86" s="59"/>
      <c r="AE86" s="59"/>
      <c r="AF86" s="60"/>
      <c r="AG86" s="60"/>
      <c r="AH86" s="58"/>
      <c r="AI86" s="58"/>
      <c r="AJ86" s="59"/>
      <c r="AK86" s="59"/>
      <c r="AL86" s="60"/>
      <c r="AM86" s="60"/>
      <c r="AN86" s="58"/>
      <c r="AO86" s="58"/>
      <c r="AP86" s="59"/>
      <c r="AQ86" s="59"/>
      <c r="AR86" s="60"/>
      <c r="AS86" s="60"/>
      <c r="AT86" s="58"/>
      <c r="AU86" s="58"/>
      <c r="AV86" s="59"/>
      <c r="AW86" s="59"/>
      <c r="AX86" s="60"/>
      <c r="AY86" s="60"/>
      <c r="AZ86" s="58"/>
      <c r="BA86" s="58"/>
      <c r="BB86" s="59"/>
      <c r="BC86" s="59"/>
      <c r="BD86" s="60"/>
      <c r="BE86" s="60"/>
      <c r="BF86" s="58"/>
      <c r="BG86" s="58"/>
      <c r="BH86" s="61"/>
      <c r="BI86" s="61"/>
      <c r="BJ86" s="61"/>
      <c r="BK86" s="11"/>
    </row>
    <row r="87" spans="1:63" ht="15">
      <c r="A87" s="75" t="s">
        <v>313</v>
      </c>
      <c r="B87" s="55" t="s">
        <v>316</v>
      </c>
      <c r="C87" s="56"/>
      <c r="D87" s="57"/>
      <c r="E87" s="57"/>
      <c r="F87" s="535"/>
      <c r="G87" s="536"/>
      <c r="H87" s="537"/>
      <c r="I87" s="538"/>
      <c r="J87" s="476"/>
      <c r="K87" s="534"/>
      <c r="L87" s="476"/>
      <c r="M87" s="477"/>
      <c r="N87" s="124"/>
      <c r="O87" s="296"/>
      <c r="P87" s="125"/>
      <c r="Q87" s="58"/>
      <c r="R87" s="59"/>
      <c r="S87" s="59"/>
      <c r="T87" s="60"/>
      <c r="U87" s="60"/>
      <c r="V87" s="58"/>
      <c r="W87" s="58"/>
      <c r="X87" s="59"/>
      <c r="Y87" s="59"/>
      <c r="Z87" s="60"/>
      <c r="AA87" s="60"/>
      <c r="AB87" s="58"/>
      <c r="AC87" s="58"/>
      <c r="AD87" s="59"/>
      <c r="AE87" s="59"/>
      <c r="AF87" s="60"/>
      <c r="AG87" s="60"/>
      <c r="AH87" s="58"/>
      <c r="AI87" s="58"/>
      <c r="AJ87" s="59"/>
      <c r="AK87" s="59"/>
      <c r="AL87" s="60"/>
      <c r="AM87" s="60"/>
      <c r="AN87" s="58"/>
      <c r="AO87" s="58"/>
      <c r="AP87" s="59"/>
      <c r="AQ87" s="59"/>
      <c r="AR87" s="60"/>
      <c r="AS87" s="60"/>
      <c r="AT87" s="58"/>
      <c r="AU87" s="58"/>
      <c r="AV87" s="59"/>
      <c r="AW87" s="59"/>
      <c r="AX87" s="60"/>
      <c r="AY87" s="60"/>
      <c r="AZ87" s="58"/>
      <c r="BA87" s="58"/>
      <c r="BB87" s="59"/>
      <c r="BC87" s="59"/>
      <c r="BD87" s="60"/>
      <c r="BE87" s="60"/>
      <c r="BF87" s="58"/>
      <c r="BG87" s="58"/>
      <c r="BH87" s="61"/>
      <c r="BI87" s="61"/>
      <c r="BJ87" s="61"/>
      <c r="BK87" s="11"/>
    </row>
    <row r="88" spans="1:63" ht="26.25" thickBot="1">
      <c r="A88" s="75" t="s">
        <v>102</v>
      </c>
      <c r="B88" s="55" t="s">
        <v>103</v>
      </c>
      <c r="C88" s="56">
        <v>8</v>
      </c>
      <c r="D88" s="57"/>
      <c r="E88" s="57"/>
      <c r="F88" s="535">
        <v>6</v>
      </c>
      <c r="G88" s="536"/>
      <c r="H88" s="537"/>
      <c r="I88" s="538"/>
      <c r="J88" s="476"/>
      <c r="K88" s="534"/>
      <c r="L88" s="476"/>
      <c r="M88" s="477"/>
      <c r="N88" s="124"/>
      <c r="O88" s="296"/>
      <c r="P88" s="125"/>
      <c r="Q88" s="58"/>
      <c r="R88" s="59"/>
      <c r="S88" s="59"/>
      <c r="T88" s="60"/>
      <c r="U88" s="60"/>
      <c r="V88" s="58"/>
      <c r="W88" s="58"/>
      <c r="X88" s="59"/>
      <c r="Y88" s="59"/>
      <c r="Z88" s="60"/>
      <c r="AA88" s="60"/>
      <c r="AB88" s="58"/>
      <c r="AC88" s="58"/>
      <c r="AD88" s="59"/>
      <c r="AE88" s="59"/>
      <c r="AF88" s="60"/>
      <c r="AG88" s="60"/>
      <c r="AH88" s="58"/>
      <c r="AI88" s="58"/>
      <c r="AJ88" s="59"/>
      <c r="AK88" s="59"/>
      <c r="AL88" s="60"/>
      <c r="AM88" s="60"/>
      <c r="AN88" s="58"/>
      <c r="AO88" s="58"/>
      <c r="AP88" s="59"/>
      <c r="AQ88" s="59"/>
      <c r="AR88" s="60"/>
      <c r="AS88" s="60"/>
      <c r="AT88" s="58"/>
      <c r="AU88" s="58"/>
      <c r="AV88" s="59"/>
      <c r="AW88" s="59"/>
      <c r="AX88" s="60"/>
      <c r="AY88" s="60"/>
      <c r="AZ88" s="58"/>
      <c r="BA88" s="58"/>
      <c r="BB88" s="59"/>
      <c r="BC88" s="59"/>
      <c r="BD88" s="60"/>
      <c r="BE88" s="60"/>
      <c r="BF88" s="58">
        <v>6</v>
      </c>
      <c r="BG88" s="58"/>
      <c r="BH88" s="61"/>
      <c r="BI88" s="61"/>
      <c r="BJ88" s="61"/>
      <c r="BK88" s="11"/>
    </row>
    <row r="89" spans="1:63" ht="15.75" thickBot="1">
      <c r="A89" s="94"/>
      <c r="B89" s="63" t="s">
        <v>55</v>
      </c>
      <c r="C89" s="95"/>
      <c r="D89" s="96"/>
      <c r="E89" s="96"/>
      <c r="F89" s="539"/>
      <c r="G89" s="540"/>
      <c r="H89" s="541"/>
      <c r="I89" s="482"/>
      <c r="J89" s="481"/>
      <c r="K89" s="482"/>
      <c r="L89" s="481"/>
      <c r="M89" s="530"/>
      <c r="N89" s="126"/>
      <c r="O89" s="294"/>
      <c r="P89" s="79"/>
      <c r="Q89" s="71"/>
      <c r="R89" s="72"/>
      <c r="S89" s="91"/>
      <c r="T89" s="91"/>
      <c r="U89" s="91"/>
      <c r="V89" s="71"/>
      <c r="W89" s="71"/>
      <c r="X89" s="72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71"/>
      <c r="AV89" s="72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</row>
    <row r="90" spans="1:63" ht="15.75" thickBot="1">
      <c r="A90" s="264"/>
      <c r="B90" s="265" t="s">
        <v>104</v>
      </c>
      <c r="C90" s="266"/>
      <c r="D90" s="266"/>
      <c r="E90" s="267"/>
      <c r="F90" s="531"/>
      <c r="G90" s="531"/>
      <c r="H90" s="532"/>
      <c r="I90" s="533"/>
      <c r="J90" s="531"/>
      <c r="K90" s="533"/>
      <c r="L90" s="531"/>
      <c r="M90" s="533"/>
      <c r="N90" s="268"/>
      <c r="O90" s="297"/>
      <c r="P90" s="269">
        <f aca="true" t="shared" si="19" ref="P90:BK90">SUM(P91:P95)</f>
        <v>5</v>
      </c>
      <c r="Q90" s="269">
        <f t="shared" si="19"/>
        <v>5</v>
      </c>
      <c r="R90" s="269">
        <f>SUM(R91:R95)</f>
        <v>38</v>
      </c>
      <c r="S90" s="269">
        <f>SUM(S91:S95)</f>
        <v>52</v>
      </c>
      <c r="T90" s="269">
        <f t="shared" si="19"/>
        <v>0</v>
      </c>
      <c r="U90" s="269">
        <f t="shared" si="19"/>
        <v>90</v>
      </c>
      <c r="V90" s="269">
        <f t="shared" si="19"/>
        <v>1</v>
      </c>
      <c r="W90" s="269">
        <f t="shared" si="19"/>
        <v>1</v>
      </c>
      <c r="X90" s="269">
        <f t="shared" si="19"/>
        <v>10</v>
      </c>
      <c r="Y90" s="269">
        <f t="shared" si="19"/>
        <v>8</v>
      </c>
      <c r="Z90" s="269">
        <f t="shared" si="19"/>
        <v>0</v>
      </c>
      <c r="AA90" s="269">
        <f t="shared" si="19"/>
        <v>18</v>
      </c>
      <c r="AB90" s="269">
        <f t="shared" si="19"/>
        <v>3</v>
      </c>
      <c r="AC90" s="269">
        <f t="shared" si="19"/>
        <v>3</v>
      </c>
      <c r="AD90" s="269">
        <f t="shared" si="19"/>
        <v>28</v>
      </c>
      <c r="AE90" s="269">
        <f t="shared" si="19"/>
        <v>26</v>
      </c>
      <c r="AF90" s="269">
        <f t="shared" si="19"/>
        <v>0</v>
      </c>
      <c r="AG90" s="269">
        <f t="shared" si="19"/>
        <v>54</v>
      </c>
      <c r="AH90" s="269">
        <f t="shared" si="19"/>
        <v>0</v>
      </c>
      <c r="AI90" s="269">
        <f t="shared" si="19"/>
        <v>0</v>
      </c>
      <c r="AJ90" s="269">
        <f t="shared" si="19"/>
        <v>0</v>
      </c>
      <c r="AK90" s="269">
        <f t="shared" si="19"/>
        <v>0</v>
      </c>
      <c r="AL90" s="269">
        <f t="shared" si="19"/>
        <v>0</v>
      </c>
      <c r="AM90" s="269">
        <f t="shared" si="19"/>
        <v>0</v>
      </c>
      <c r="AN90" s="269">
        <f t="shared" si="19"/>
        <v>0</v>
      </c>
      <c r="AO90" s="269">
        <f t="shared" si="19"/>
        <v>0</v>
      </c>
      <c r="AP90" s="269">
        <f t="shared" si="19"/>
        <v>0</v>
      </c>
      <c r="AQ90" s="269">
        <f t="shared" si="19"/>
        <v>0</v>
      </c>
      <c r="AR90" s="269">
        <f t="shared" si="19"/>
        <v>0</v>
      </c>
      <c r="AS90" s="269">
        <f t="shared" si="19"/>
        <v>0</v>
      </c>
      <c r="AT90" s="269">
        <f t="shared" si="19"/>
        <v>1</v>
      </c>
      <c r="AU90" s="269">
        <f t="shared" si="19"/>
        <v>1</v>
      </c>
      <c r="AV90" s="269">
        <f t="shared" si="19"/>
        <v>10</v>
      </c>
      <c r="AW90" s="269">
        <f t="shared" si="19"/>
        <v>8</v>
      </c>
      <c r="AX90" s="269">
        <f t="shared" si="19"/>
        <v>0</v>
      </c>
      <c r="AY90" s="269">
        <f t="shared" si="19"/>
        <v>18</v>
      </c>
      <c r="AZ90" s="269">
        <f t="shared" si="19"/>
        <v>0</v>
      </c>
      <c r="BA90" s="269">
        <f t="shared" si="19"/>
        <v>0</v>
      </c>
      <c r="BB90" s="269">
        <f t="shared" si="19"/>
        <v>0</v>
      </c>
      <c r="BC90" s="269">
        <f t="shared" si="19"/>
        <v>0</v>
      </c>
      <c r="BD90" s="269">
        <f t="shared" si="19"/>
        <v>0</v>
      </c>
      <c r="BE90" s="269">
        <f t="shared" si="19"/>
        <v>0</v>
      </c>
      <c r="BF90" s="269">
        <f t="shared" si="19"/>
        <v>0</v>
      </c>
      <c r="BG90" s="269">
        <f t="shared" si="19"/>
        <v>0</v>
      </c>
      <c r="BH90" s="269">
        <f t="shared" si="19"/>
        <v>0</v>
      </c>
      <c r="BI90" s="269">
        <f t="shared" si="19"/>
        <v>0</v>
      </c>
      <c r="BJ90" s="269">
        <f t="shared" si="19"/>
        <v>0</v>
      </c>
      <c r="BK90" s="269">
        <f t="shared" si="19"/>
        <v>0</v>
      </c>
    </row>
    <row r="91" spans="1:63" ht="15">
      <c r="A91" s="6" t="s">
        <v>105</v>
      </c>
      <c r="B91" s="36" t="s">
        <v>300</v>
      </c>
      <c r="C91" s="23"/>
      <c r="D91" s="23" t="s">
        <v>279</v>
      </c>
      <c r="E91" s="9"/>
      <c r="F91" s="478">
        <v>2</v>
      </c>
      <c r="G91" s="479"/>
      <c r="H91" s="480">
        <f>SUM(J91:N91)</f>
        <v>72</v>
      </c>
      <c r="I91" s="474"/>
      <c r="J91" s="473">
        <f>SUM(R91:S91,X91:Y91,AD91:AE91,AJ91:AK91,AP91:AQ91,AV91:AW91,BB91:BC91,BH91:BI91)</f>
        <v>36</v>
      </c>
      <c r="K91" s="475"/>
      <c r="L91" s="476">
        <f>SUM(U91,AA91,AG91,AM91,AS91,AY91,BE91,BK91)</f>
        <v>36</v>
      </c>
      <c r="M91" s="477"/>
      <c r="N91" s="128">
        <f>SUM(T91,Z91,AF91,AL91,AR91,AX91,BD91,BJ91)</f>
        <v>0</v>
      </c>
      <c r="O91" s="280"/>
      <c r="P91" s="38">
        <v>2</v>
      </c>
      <c r="Q91" s="39">
        <v>2</v>
      </c>
      <c r="R91" s="40">
        <v>14</v>
      </c>
      <c r="S91" s="18">
        <v>22</v>
      </c>
      <c r="T91" s="19"/>
      <c r="U91" s="19">
        <v>36</v>
      </c>
      <c r="V91" s="17"/>
      <c r="W91" s="17"/>
      <c r="X91" s="18"/>
      <c r="Y91" s="18"/>
      <c r="Z91" s="19"/>
      <c r="AA91" s="19"/>
      <c r="AB91" s="17"/>
      <c r="AC91" s="17"/>
      <c r="AD91" s="98"/>
      <c r="AE91" s="18"/>
      <c r="AF91" s="19"/>
      <c r="AG91" s="19"/>
      <c r="AH91" s="97"/>
      <c r="AI91" s="97"/>
      <c r="AJ91" s="98"/>
      <c r="AK91" s="98"/>
      <c r="AL91" s="19"/>
      <c r="AM91" s="19"/>
      <c r="AN91" s="97"/>
      <c r="AO91" s="97"/>
      <c r="AP91" s="98"/>
      <c r="AQ91" s="98"/>
      <c r="AR91" s="19"/>
      <c r="AS91" s="19"/>
      <c r="AT91" s="97"/>
      <c r="AU91" s="97"/>
      <c r="AV91" s="98"/>
      <c r="AW91" s="98"/>
      <c r="AX91" s="19"/>
      <c r="AY91" s="19"/>
      <c r="AZ91" s="97"/>
      <c r="BA91" s="97"/>
      <c r="BB91" s="98"/>
      <c r="BC91" s="98"/>
      <c r="BD91" s="19"/>
      <c r="BE91" s="19"/>
      <c r="BF91" s="97"/>
      <c r="BG91" s="97"/>
      <c r="BH91" s="99"/>
      <c r="BI91" s="98"/>
      <c r="BJ91" s="11"/>
      <c r="BK91" s="19"/>
    </row>
    <row r="92" spans="1:63" ht="15">
      <c r="A92" s="6" t="s">
        <v>106</v>
      </c>
      <c r="B92" s="36" t="s">
        <v>301</v>
      </c>
      <c r="C92" s="23"/>
      <c r="D92" s="23">
        <v>3</v>
      </c>
      <c r="E92" s="9"/>
      <c r="F92" s="478">
        <v>2</v>
      </c>
      <c r="G92" s="479"/>
      <c r="H92" s="480">
        <f>SUM(J92:N92)</f>
        <v>72</v>
      </c>
      <c r="I92" s="474"/>
      <c r="J92" s="473">
        <f>SUM(R92:S92,X92:Y92,AD92:AE92,AJ92:AK92,AP92:AQ92,AV92:AW92,BB92:BC92,BH92:BI92)</f>
        <v>36</v>
      </c>
      <c r="K92" s="475"/>
      <c r="L92" s="476">
        <f>SUM(U92,AA92,AG92,AM92,AS92,AY92,BE92,BK92)</f>
        <v>36</v>
      </c>
      <c r="M92" s="477"/>
      <c r="N92" s="128">
        <f>SUM(T92,Z92,AF92,AL92,AR92,AX92,BD92,BJ92)</f>
        <v>0</v>
      </c>
      <c r="O92" s="280"/>
      <c r="P92" s="38"/>
      <c r="Q92" s="39"/>
      <c r="R92" s="40"/>
      <c r="S92" s="18"/>
      <c r="T92" s="19"/>
      <c r="U92" s="19"/>
      <c r="V92" s="38"/>
      <c r="W92" s="39"/>
      <c r="X92" s="40"/>
      <c r="Y92" s="18"/>
      <c r="Z92" s="19"/>
      <c r="AA92" s="19"/>
      <c r="AB92" s="38">
        <v>2</v>
      </c>
      <c r="AC92" s="39">
        <v>2</v>
      </c>
      <c r="AD92" s="40">
        <v>18</v>
      </c>
      <c r="AE92" s="18">
        <v>18</v>
      </c>
      <c r="AF92" s="19"/>
      <c r="AG92" s="19">
        <v>36</v>
      </c>
      <c r="AH92" s="38"/>
      <c r="AI92" s="39"/>
      <c r="AJ92" s="40"/>
      <c r="AK92" s="98"/>
      <c r="AL92" s="19"/>
      <c r="AM92" s="19"/>
      <c r="AN92" s="38"/>
      <c r="AO92" s="39"/>
      <c r="AP92" s="40"/>
      <c r="AQ92" s="98"/>
      <c r="AR92" s="19"/>
      <c r="AS92" s="19"/>
      <c r="AT92" s="38"/>
      <c r="AU92" s="39"/>
      <c r="AV92" s="40"/>
      <c r="AW92" s="98"/>
      <c r="AX92" s="19"/>
      <c r="AY92" s="19"/>
      <c r="AZ92" s="38"/>
      <c r="BA92" s="39"/>
      <c r="BB92" s="40"/>
      <c r="BC92" s="40"/>
      <c r="BD92" s="11"/>
      <c r="BE92" s="19"/>
      <c r="BF92" s="97"/>
      <c r="BG92" s="97"/>
      <c r="BH92" s="99"/>
      <c r="BI92" s="98"/>
      <c r="BJ92" s="11"/>
      <c r="BK92" s="19"/>
    </row>
    <row r="93" spans="1:63" ht="15">
      <c r="A93" s="6" t="s">
        <v>105</v>
      </c>
      <c r="B93" s="36" t="s">
        <v>110</v>
      </c>
      <c r="C93" s="23"/>
      <c r="D93" s="23">
        <v>1</v>
      </c>
      <c r="E93" s="9"/>
      <c r="F93" s="478">
        <v>2</v>
      </c>
      <c r="G93" s="479"/>
      <c r="H93" s="480">
        <f>SUM(J93:N93)</f>
        <v>72</v>
      </c>
      <c r="I93" s="474"/>
      <c r="J93" s="473">
        <f>SUM(R93:S93,X93:Y93,AD93:AE93,AJ93:AK93,AP93:AQ93,AV93:AW93,BB93:BC93,BH93:BI93)</f>
        <v>36</v>
      </c>
      <c r="K93" s="475"/>
      <c r="L93" s="476">
        <f>SUM(U93,AA93,AG93,AM93,AS93,AY93,BE93,BK93)</f>
        <v>36</v>
      </c>
      <c r="M93" s="477"/>
      <c r="N93" s="128">
        <f>SUM(T93,Z93,AF93,AL93,AR93,AX93,BD93,BJ93)</f>
        <v>0</v>
      </c>
      <c r="O93" s="280"/>
      <c r="P93" s="38">
        <v>2</v>
      </c>
      <c r="Q93" s="39">
        <v>2</v>
      </c>
      <c r="R93" s="40">
        <v>14</v>
      </c>
      <c r="S93" s="18">
        <v>22</v>
      </c>
      <c r="T93" s="19"/>
      <c r="U93" s="19">
        <v>36</v>
      </c>
      <c r="V93" s="17"/>
      <c r="W93" s="17"/>
      <c r="X93" s="18"/>
      <c r="Y93" s="18"/>
      <c r="Z93" s="19"/>
      <c r="AA93" s="19"/>
      <c r="AB93" s="17"/>
      <c r="AC93" s="17"/>
      <c r="AD93" s="98"/>
      <c r="AE93" s="18"/>
      <c r="AF93" s="19"/>
      <c r="AG93" s="19"/>
      <c r="AH93" s="97"/>
      <c r="AI93" s="97"/>
      <c r="AJ93" s="98"/>
      <c r="AK93" s="98"/>
      <c r="AL93" s="19"/>
      <c r="AM93" s="19"/>
      <c r="AN93" s="97"/>
      <c r="AO93" s="97"/>
      <c r="AP93" s="98"/>
      <c r="AQ93" s="98"/>
      <c r="AR93" s="19"/>
      <c r="AS93" s="19"/>
      <c r="AT93" s="97"/>
      <c r="AU93" s="97"/>
      <c r="AV93" s="98"/>
      <c r="AW93" s="98"/>
      <c r="AX93" s="19"/>
      <c r="AY93" s="19"/>
      <c r="AZ93" s="97"/>
      <c r="BA93" s="97"/>
      <c r="BB93" s="98"/>
      <c r="BC93" s="98"/>
      <c r="BD93" s="19"/>
      <c r="BE93" s="19"/>
      <c r="BF93" s="97"/>
      <c r="BG93" s="97"/>
      <c r="BH93" s="99"/>
      <c r="BI93" s="98"/>
      <c r="BJ93" s="11"/>
      <c r="BK93" s="19"/>
    </row>
    <row r="94" spans="1:63" ht="15">
      <c r="A94" s="6" t="s">
        <v>109</v>
      </c>
      <c r="B94" s="36" t="s">
        <v>42</v>
      </c>
      <c r="C94" s="23"/>
      <c r="D94" s="23" t="s">
        <v>303</v>
      </c>
      <c r="E94" s="9"/>
      <c r="F94" s="478">
        <v>3</v>
      </c>
      <c r="G94" s="479"/>
      <c r="H94" s="480">
        <f>SUM(J94:N94)</f>
        <v>108</v>
      </c>
      <c r="I94" s="474"/>
      <c r="J94" s="473">
        <f>SUM(R94:S94,X94:Y94,AD94:AE94,AJ94:AK94,AP94:AQ94,AV94:AW94,BB94:BC94,BH94:BI94)</f>
        <v>54</v>
      </c>
      <c r="K94" s="475"/>
      <c r="L94" s="476">
        <f>SUM(U94,AA94,AG94,AM94,AS94,AY94,BE94,BK94)</f>
        <v>54</v>
      </c>
      <c r="M94" s="477"/>
      <c r="N94" s="128">
        <f>SUM(T94,Z94,AF94,AL94,AR94,AX94,BD94,BJ94)</f>
        <v>0</v>
      </c>
      <c r="O94" s="280"/>
      <c r="P94" s="38">
        <v>1</v>
      </c>
      <c r="Q94" s="39">
        <v>1</v>
      </c>
      <c r="R94" s="40">
        <v>10</v>
      </c>
      <c r="S94" s="18">
        <v>8</v>
      </c>
      <c r="T94" s="19"/>
      <c r="U94" s="19">
        <v>18</v>
      </c>
      <c r="V94" s="38">
        <v>1</v>
      </c>
      <c r="W94" s="39">
        <v>1</v>
      </c>
      <c r="X94" s="40">
        <v>10</v>
      </c>
      <c r="Y94" s="18">
        <v>8</v>
      </c>
      <c r="Z94" s="19"/>
      <c r="AA94" s="19">
        <v>18</v>
      </c>
      <c r="AB94" s="38">
        <v>1</v>
      </c>
      <c r="AC94" s="39">
        <v>1</v>
      </c>
      <c r="AD94" s="40">
        <v>10</v>
      </c>
      <c r="AE94" s="18">
        <v>8</v>
      </c>
      <c r="AF94" s="19"/>
      <c r="AG94" s="19">
        <v>18</v>
      </c>
      <c r="AH94" s="38"/>
      <c r="AI94" s="39"/>
      <c r="AJ94" s="40"/>
      <c r="AK94" s="39"/>
      <c r="AL94" s="19"/>
      <c r="AM94" s="19"/>
      <c r="AN94" s="38"/>
      <c r="AO94" s="39"/>
      <c r="AP94" s="40"/>
      <c r="AQ94" s="98"/>
      <c r="AR94" s="19"/>
      <c r="AS94" s="19"/>
      <c r="AT94" s="38"/>
      <c r="AU94" s="39"/>
      <c r="AV94" s="40"/>
      <c r="AW94" s="98"/>
      <c r="AX94" s="19"/>
      <c r="AY94" s="19"/>
      <c r="AZ94" s="38"/>
      <c r="BA94" s="39"/>
      <c r="BB94" s="40"/>
      <c r="BC94" s="40"/>
      <c r="BD94" s="11"/>
      <c r="BE94" s="19"/>
      <c r="BF94" s="97"/>
      <c r="BG94" s="97"/>
      <c r="BH94" s="99"/>
      <c r="BI94" s="98"/>
      <c r="BJ94" s="11"/>
      <c r="BK94" s="19"/>
    </row>
    <row r="95" spans="1:63" ht="15.75" thickBot="1">
      <c r="A95" s="6" t="s">
        <v>299</v>
      </c>
      <c r="B95" s="36" t="s">
        <v>302</v>
      </c>
      <c r="C95" s="119"/>
      <c r="D95" s="119">
        <v>6</v>
      </c>
      <c r="E95" s="151"/>
      <c r="F95" s="515">
        <v>1</v>
      </c>
      <c r="G95" s="516"/>
      <c r="H95" s="517">
        <f>SUM(J95:N95)</f>
        <v>36</v>
      </c>
      <c r="I95" s="518"/>
      <c r="J95" s="519">
        <f>SUM(R95:S95,X95:Y95,AD95:AE95,AJ95:AK95,AP95:AQ95,AV95:AW95,BB95:BC95,BH95:BI95)</f>
        <v>18</v>
      </c>
      <c r="K95" s="520"/>
      <c r="L95" s="519">
        <f>SUM(U95,AA95,AG95,AM95,AS95,AY95,BE95,BK95)</f>
        <v>18</v>
      </c>
      <c r="M95" s="521"/>
      <c r="N95" s="152">
        <f>SUM(T95,Z95,AF95,AL95,AR95,AX95,BD95,BJ95)</f>
        <v>0</v>
      </c>
      <c r="O95" s="298"/>
      <c r="P95" s="21"/>
      <c r="Q95" s="17"/>
      <c r="R95" s="18"/>
      <c r="S95" s="18"/>
      <c r="T95" s="19"/>
      <c r="U95" s="19"/>
      <c r="V95" s="17"/>
      <c r="W95" s="17"/>
      <c r="X95" s="18"/>
      <c r="Y95" s="18"/>
      <c r="Z95" s="19"/>
      <c r="AA95" s="19"/>
      <c r="AB95" s="17"/>
      <c r="AC95" s="17"/>
      <c r="AD95" s="131"/>
      <c r="AE95" s="18"/>
      <c r="AF95" s="19"/>
      <c r="AG95" s="19"/>
      <c r="AH95" s="17"/>
      <c r="AI95" s="17"/>
      <c r="AJ95" s="131"/>
      <c r="AK95" s="131"/>
      <c r="AL95" s="19"/>
      <c r="AM95" s="19"/>
      <c r="AN95" s="317"/>
      <c r="AO95" s="318"/>
      <c r="AP95" s="156"/>
      <c r="AQ95" s="18"/>
      <c r="AR95" s="19"/>
      <c r="AS95" s="19"/>
      <c r="AT95" s="317">
        <v>1</v>
      </c>
      <c r="AU95" s="318">
        <v>1</v>
      </c>
      <c r="AV95" s="156">
        <v>10</v>
      </c>
      <c r="AW95" s="156">
        <v>8</v>
      </c>
      <c r="AX95" s="156"/>
      <c r="AY95" s="156">
        <v>18</v>
      </c>
      <c r="AZ95" s="132"/>
      <c r="BA95" s="132"/>
      <c r="BB95" s="131"/>
      <c r="BC95" s="131"/>
      <c r="BD95" s="19"/>
      <c r="BE95" s="19"/>
      <c r="BF95" s="132"/>
      <c r="BG95" s="132"/>
      <c r="BH95" s="133"/>
      <c r="BI95" s="131"/>
      <c r="BJ95" s="18"/>
      <c r="BK95" s="19"/>
    </row>
    <row r="96" spans="1:63" ht="15" customHeight="1">
      <c r="A96" s="100"/>
      <c r="B96" s="101"/>
      <c r="C96" s="134"/>
      <c r="D96" s="522" t="s">
        <v>24</v>
      </c>
      <c r="E96" s="523"/>
      <c r="F96" s="523"/>
      <c r="G96" s="523"/>
      <c r="H96" s="523"/>
      <c r="I96" s="523"/>
      <c r="J96" s="523"/>
      <c r="K96" s="523"/>
      <c r="L96" s="523"/>
      <c r="M96" s="523"/>
      <c r="N96" s="523"/>
      <c r="O96" s="524"/>
      <c r="P96" s="502">
        <f>SUM(P27,P48,P78,P80,P81,P84)</f>
        <v>30</v>
      </c>
      <c r="Q96" s="502"/>
      <c r="R96" s="502"/>
      <c r="S96" s="502"/>
      <c r="T96" s="502"/>
      <c r="U96" s="502"/>
      <c r="V96" s="502">
        <f>SUM(V27,V48,V78,V80,V81,V84)</f>
        <v>30</v>
      </c>
      <c r="W96" s="502"/>
      <c r="X96" s="502"/>
      <c r="Y96" s="502"/>
      <c r="Z96" s="502"/>
      <c r="AA96" s="502"/>
      <c r="AB96" s="502">
        <f>SUM(AB27,AB48,AB78,AB80,AB81,AB84)</f>
        <v>27</v>
      </c>
      <c r="AC96" s="502"/>
      <c r="AD96" s="502"/>
      <c r="AE96" s="502"/>
      <c r="AF96" s="502"/>
      <c r="AG96" s="502"/>
      <c r="AH96" s="502">
        <f>SUM(AH27,AH48,AH78,AH80,AH81,AH84)</f>
        <v>33</v>
      </c>
      <c r="AI96" s="502"/>
      <c r="AJ96" s="502"/>
      <c r="AK96" s="502"/>
      <c r="AL96" s="502"/>
      <c r="AM96" s="502"/>
      <c r="AN96" s="502">
        <f>SUM(AN27,AN48,AN78,AN80,AN81,AN84)</f>
        <v>30</v>
      </c>
      <c r="AO96" s="502"/>
      <c r="AP96" s="502"/>
      <c r="AQ96" s="502"/>
      <c r="AR96" s="502"/>
      <c r="AS96" s="502"/>
      <c r="AT96" s="502">
        <f>SUM(AT27,AT48,AT78,AT80,AT81,AT84)</f>
        <v>30</v>
      </c>
      <c r="AU96" s="502"/>
      <c r="AV96" s="502"/>
      <c r="AW96" s="502"/>
      <c r="AX96" s="502"/>
      <c r="AY96" s="502"/>
      <c r="AZ96" s="502">
        <f>SUM(AZ27,AZ48,AZ78,AZ80,AZ81,AZ84)</f>
        <v>30</v>
      </c>
      <c r="BA96" s="502"/>
      <c r="BB96" s="502"/>
      <c r="BC96" s="502"/>
      <c r="BD96" s="502"/>
      <c r="BE96" s="502"/>
      <c r="BF96" s="502">
        <f>SUM(BF27,BF48,BF78,BF80,BF81,BF84)</f>
        <v>30</v>
      </c>
      <c r="BG96" s="502"/>
      <c r="BH96" s="502"/>
      <c r="BI96" s="502"/>
      <c r="BJ96" s="502"/>
      <c r="BK96" s="502"/>
    </row>
    <row r="97" spans="1:63" ht="18" customHeight="1">
      <c r="A97" s="100"/>
      <c r="B97" s="101"/>
      <c r="C97" s="101"/>
      <c r="D97" s="525" t="s">
        <v>111</v>
      </c>
      <c r="E97" s="526"/>
      <c r="F97" s="526"/>
      <c r="G97" s="526"/>
      <c r="H97" s="526"/>
      <c r="I97" s="526"/>
      <c r="J97" s="526"/>
      <c r="K97" s="526"/>
      <c r="L97" s="526"/>
      <c r="M97" s="526"/>
      <c r="N97" s="526"/>
      <c r="O97" s="527"/>
      <c r="P97" s="496">
        <f>SUM(Q27,Q48,Q78)</f>
        <v>29</v>
      </c>
      <c r="Q97" s="496"/>
      <c r="R97" s="496"/>
      <c r="S97" s="497">
        <v>5</v>
      </c>
      <c r="T97" s="497"/>
      <c r="U97" s="497"/>
      <c r="V97" s="496">
        <f>SUM(W27,W48,W78)</f>
        <v>29</v>
      </c>
      <c r="W97" s="496"/>
      <c r="X97" s="496"/>
      <c r="Y97" s="497">
        <v>5</v>
      </c>
      <c r="Z97" s="497"/>
      <c r="AA97" s="497"/>
      <c r="AB97" s="496">
        <f>SUM(AC27,AC48,AC78)</f>
        <v>24</v>
      </c>
      <c r="AC97" s="496"/>
      <c r="AD97" s="496"/>
      <c r="AE97" s="497">
        <v>6</v>
      </c>
      <c r="AF97" s="497"/>
      <c r="AG97" s="497"/>
      <c r="AH97" s="496">
        <f>SUM(AI27,AI48,AI78)</f>
        <v>24</v>
      </c>
      <c r="AI97" s="496"/>
      <c r="AJ97" s="496"/>
      <c r="AK97" s="497">
        <v>6.5</v>
      </c>
      <c r="AL97" s="497"/>
      <c r="AM97" s="497"/>
      <c r="AN97" s="496">
        <f>SUM(AO27,AO48,AO78)</f>
        <v>24</v>
      </c>
      <c r="AO97" s="496"/>
      <c r="AP97" s="496"/>
      <c r="AQ97" s="497"/>
      <c r="AR97" s="497"/>
      <c r="AS97" s="497"/>
      <c r="AT97" s="496">
        <f>SUM(AU27,AU48,AU78)</f>
        <v>24</v>
      </c>
      <c r="AU97" s="496"/>
      <c r="AV97" s="496"/>
      <c r="AW97" s="497"/>
      <c r="AX97" s="497"/>
      <c r="AY97" s="497"/>
      <c r="AZ97" s="496">
        <f>SUM(BA27,BA48,BA78)</f>
        <v>24</v>
      </c>
      <c r="BA97" s="496"/>
      <c r="BB97" s="496"/>
      <c r="BC97" s="497"/>
      <c r="BD97" s="497"/>
      <c r="BE97" s="497"/>
      <c r="BF97" s="496">
        <f>SUM(BG27,BG48,BG78)</f>
        <v>24</v>
      </c>
      <c r="BG97" s="496"/>
      <c r="BH97" s="496"/>
      <c r="BI97" s="497"/>
      <c r="BJ97" s="497"/>
      <c r="BK97" s="497"/>
    </row>
    <row r="98" spans="1:63" ht="18" customHeight="1">
      <c r="A98" s="100"/>
      <c r="B98" s="101"/>
      <c r="C98" s="101"/>
      <c r="D98" s="525" t="s">
        <v>112</v>
      </c>
      <c r="E98" s="526"/>
      <c r="F98" s="526"/>
      <c r="G98" s="526"/>
      <c r="H98" s="526"/>
      <c r="I98" s="526"/>
      <c r="J98" s="526"/>
      <c r="K98" s="526"/>
      <c r="L98" s="526"/>
      <c r="M98" s="526"/>
      <c r="N98" s="526"/>
      <c r="O98" s="527"/>
      <c r="P98" s="493">
        <f>(R27+S27+U27+R48+S48+U48+R78+S78+U78+R90+S90+S80+U90)/18</f>
        <v>63.5</v>
      </c>
      <c r="Q98" s="494"/>
      <c r="R98" s="494"/>
      <c r="S98" s="494"/>
      <c r="T98" s="494"/>
      <c r="U98" s="495"/>
      <c r="V98" s="493">
        <f>(X27+Y27+AA27+X48+Y48+AA48+X78+Y78+AA78+X90+Y90+Y80+AA90)/18</f>
        <v>60.5</v>
      </c>
      <c r="W98" s="494"/>
      <c r="X98" s="494"/>
      <c r="Y98" s="494"/>
      <c r="Z98" s="494"/>
      <c r="AA98" s="495"/>
      <c r="AB98" s="493">
        <f>(AD27+AE27+AG27+AD48+AE48+AG48+AD78+AE78+AG78+AD90+AE90+AE80+AG90)/18</f>
        <v>51.5</v>
      </c>
      <c r="AC98" s="494"/>
      <c r="AD98" s="494"/>
      <c r="AE98" s="494"/>
      <c r="AF98" s="494"/>
      <c r="AG98" s="495"/>
      <c r="AH98" s="493">
        <f>(AJ27+AK27+AM27+AJ48+AK48+AM48+AJ78+AK78+AM78+AJ90+AK90++AK80+AM90)/18</f>
        <v>54</v>
      </c>
      <c r="AI98" s="494"/>
      <c r="AJ98" s="494"/>
      <c r="AK98" s="494"/>
      <c r="AL98" s="494"/>
      <c r="AM98" s="495"/>
      <c r="AN98" s="493">
        <f>(AP27+AQ27+AS27+AP48+AQ48+AS48+AP78+AQ78+AS78+AP90+AQ90+AS90)/18</f>
        <v>54</v>
      </c>
      <c r="AO98" s="494"/>
      <c r="AP98" s="494"/>
      <c r="AQ98" s="494"/>
      <c r="AR98" s="494"/>
      <c r="AS98" s="495"/>
      <c r="AT98" s="493">
        <f>(AV27+AW27+AY27+AV48+AW48+AY48+AV78+AW78+AY78+AV90+AW90+AY90)/18</f>
        <v>54</v>
      </c>
      <c r="AU98" s="494"/>
      <c r="AV98" s="494"/>
      <c r="AW98" s="494"/>
      <c r="AX98" s="494"/>
      <c r="AY98" s="495"/>
      <c r="AZ98" s="493">
        <f>(BB27+BC27+BE27+BB48+BC48+BE48+BB78+BC78+BE78+BB90+BC90+BE90)/14</f>
        <v>54</v>
      </c>
      <c r="BA98" s="494"/>
      <c r="BB98" s="494"/>
      <c r="BC98" s="494"/>
      <c r="BD98" s="494"/>
      <c r="BE98" s="495"/>
      <c r="BF98" s="493">
        <f>(BH27+BI27+BK27+BH48+BI48+BK48+BH78+BI78+BK78+BH90+BI90+BK90)/10</f>
        <v>54</v>
      </c>
      <c r="BG98" s="494"/>
      <c r="BH98" s="494"/>
      <c r="BI98" s="494"/>
      <c r="BJ98" s="494"/>
      <c r="BK98" s="495"/>
    </row>
    <row r="99" spans="1:64" ht="15.75">
      <c r="A99" s="1"/>
      <c r="B99" s="102"/>
      <c r="C99" s="513" t="s">
        <v>118</v>
      </c>
      <c r="D99" s="513"/>
      <c r="E99" s="513"/>
      <c r="F99" s="513"/>
      <c r="G99" s="513"/>
      <c r="H99" s="513"/>
      <c r="I99" s="513"/>
      <c r="J99" s="513"/>
      <c r="K99" s="513"/>
      <c r="L99" s="513"/>
      <c r="M99" s="513"/>
      <c r="N99" s="513"/>
      <c r="O99" s="514"/>
      <c r="P99" s="490">
        <v>4</v>
      </c>
      <c r="Q99" s="491"/>
      <c r="R99" s="491"/>
      <c r="S99" s="491"/>
      <c r="T99" s="491"/>
      <c r="U99" s="492"/>
      <c r="V99" s="487">
        <v>5</v>
      </c>
      <c r="W99" s="488"/>
      <c r="X99" s="488"/>
      <c r="Y99" s="488"/>
      <c r="Z99" s="488"/>
      <c r="AA99" s="489"/>
      <c r="AB99" s="487">
        <v>5</v>
      </c>
      <c r="AC99" s="488"/>
      <c r="AD99" s="488"/>
      <c r="AE99" s="488"/>
      <c r="AF99" s="488"/>
      <c r="AG99" s="489"/>
      <c r="AH99" s="487">
        <v>5</v>
      </c>
      <c r="AI99" s="488"/>
      <c r="AJ99" s="488"/>
      <c r="AK99" s="488"/>
      <c r="AL99" s="488"/>
      <c r="AM99" s="489"/>
      <c r="AN99" s="487">
        <v>5</v>
      </c>
      <c r="AO99" s="488"/>
      <c r="AP99" s="488"/>
      <c r="AQ99" s="488"/>
      <c r="AR99" s="488"/>
      <c r="AS99" s="489"/>
      <c r="AT99" s="487">
        <v>4</v>
      </c>
      <c r="AU99" s="488"/>
      <c r="AV99" s="488"/>
      <c r="AW99" s="488"/>
      <c r="AX99" s="488"/>
      <c r="AY99" s="489"/>
      <c r="AZ99" s="487">
        <v>5</v>
      </c>
      <c r="BA99" s="488"/>
      <c r="BB99" s="488"/>
      <c r="BC99" s="488"/>
      <c r="BD99" s="488"/>
      <c r="BE99" s="489"/>
      <c r="BF99" s="486">
        <v>3</v>
      </c>
      <c r="BG99" s="486"/>
      <c r="BH99" s="486"/>
      <c r="BI99" s="486"/>
      <c r="BJ99" s="486"/>
      <c r="BK99" s="486"/>
      <c r="BL99" s="150"/>
    </row>
    <row r="100" spans="1:63" ht="15.75">
      <c r="A100" s="1"/>
      <c r="B100" s="102"/>
      <c r="C100" s="513" t="s">
        <v>119</v>
      </c>
      <c r="D100" s="513"/>
      <c r="E100" s="513"/>
      <c r="F100" s="513"/>
      <c r="G100" s="513"/>
      <c r="H100" s="513"/>
      <c r="I100" s="513"/>
      <c r="J100" s="513"/>
      <c r="K100" s="513"/>
      <c r="L100" s="513"/>
      <c r="M100" s="513"/>
      <c r="N100" s="513"/>
      <c r="O100" s="514"/>
      <c r="P100" s="490">
        <v>4</v>
      </c>
      <c r="Q100" s="491"/>
      <c r="R100" s="491"/>
      <c r="S100" s="491"/>
      <c r="T100" s="491"/>
      <c r="U100" s="492"/>
      <c r="V100" s="487">
        <v>7</v>
      </c>
      <c r="W100" s="488"/>
      <c r="X100" s="488"/>
      <c r="Y100" s="488"/>
      <c r="Z100" s="488"/>
      <c r="AA100" s="489"/>
      <c r="AB100" s="487">
        <v>6</v>
      </c>
      <c r="AC100" s="488"/>
      <c r="AD100" s="488"/>
      <c r="AE100" s="488"/>
      <c r="AF100" s="488"/>
      <c r="AG100" s="489"/>
      <c r="AH100" s="487">
        <v>6</v>
      </c>
      <c r="AI100" s="488"/>
      <c r="AJ100" s="488"/>
      <c r="AK100" s="488"/>
      <c r="AL100" s="488"/>
      <c r="AM100" s="489"/>
      <c r="AN100" s="487">
        <v>4</v>
      </c>
      <c r="AO100" s="488"/>
      <c r="AP100" s="488"/>
      <c r="AQ100" s="488"/>
      <c r="AR100" s="488"/>
      <c r="AS100" s="489"/>
      <c r="AT100" s="487">
        <v>5</v>
      </c>
      <c r="AU100" s="488"/>
      <c r="AV100" s="488"/>
      <c r="AW100" s="488"/>
      <c r="AX100" s="488"/>
      <c r="AY100" s="489"/>
      <c r="AZ100" s="487">
        <v>5</v>
      </c>
      <c r="BA100" s="488"/>
      <c r="BB100" s="488"/>
      <c r="BC100" s="488"/>
      <c r="BD100" s="488"/>
      <c r="BE100" s="489"/>
      <c r="BF100" s="486">
        <v>1</v>
      </c>
      <c r="BG100" s="486"/>
      <c r="BH100" s="486"/>
      <c r="BI100" s="486"/>
      <c r="BJ100" s="486"/>
      <c r="BK100" s="486"/>
    </row>
    <row r="101" spans="1:63" ht="15.75">
      <c r="A101" s="1"/>
      <c r="B101" s="103"/>
      <c r="C101" s="528" t="s">
        <v>120</v>
      </c>
      <c r="D101" s="528"/>
      <c r="E101" s="528"/>
      <c r="F101" s="528"/>
      <c r="G101" s="528"/>
      <c r="H101" s="528"/>
      <c r="I101" s="528"/>
      <c r="J101" s="528"/>
      <c r="K101" s="528"/>
      <c r="L101" s="528"/>
      <c r="M101" s="528"/>
      <c r="N101" s="528"/>
      <c r="O101" s="529"/>
      <c r="P101" s="487"/>
      <c r="Q101" s="488"/>
      <c r="R101" s="488"/>
      <c r="S101" s="488"/>
      <c r="T101" s="488"/>
      <c r="U101" s="489"/>
      <c r="V101" s="487"/>
      <c r="W101" s="488"/>
      <c r="X101" s="488"/>
      <c r="Y101" s="488"/>
      <c r="Z101" s="488"/>
      <c r="AA101" s="489"/>
      <c r="AB101" s="487"/>
      <c r="AC101" s="488"/>
      <c r="AD101" s="488"/>
      <c r="AE101" s="488"/>
      <c r="AF101" s="488"/>
      <c r="AG101" s="489"/>
      <c r="AH101" s="487"/>
      <c r="AI101" s="488"/>
      <c r="AJ101" s="488"/>
      <c r="AK101" s="488"/>
      <c r="AL101" s="488"/>
      <c r="AM101" s="489"/>
      <c r="AN101" s="487"/>
      <c r="AO101" s="488"/>
      <c r="AP101" s="488"/>
      <c r="AQ101" s="488"/>
      <c r="AR101" s="488"/>
      <c r="AS101" s="489"/>
      <c r="AT101" s="487">
        <v>1</v>
      </c>
      <c r="AU101" s="488"/>
      <c r="AV101" s="488"/>
      <c r="AW101" s="488"/>
      <c r="AX101" s="488"/>
      <c r="AY101" s="489"/>
      <c r="AZ101" s="487">
        <v>1</v>
      </c>
      <c r="BA101" s="488"/>
      <c r="BB101" s="488"/>
      <c r="BC101" s="488"/>
      <c r="BD101" s="488"/>
      <c r="BE101" s="489"/>
      <c r="BF101" s="486"/>
      <c r="BG101" s="486"/>
      <c r="BH101" s="486"/>
      <c r="BI101" s="486"/>
      <c r="BJ101" s="486"/>
      <c r="BK101" s="486"/>
    </row>
    <row r="102" spans="1:63" ht="15">
      <c r="A102" s="1"/>
      <c r="B102" s="104"/>
      <c r="C102" s="105"/>
      <c r="D102" s="105"/>
      <c r="E102" s="106"/>
      <c r="F102" s="106"/>
      <c r="G102" s="106"/>
      <c r="H102" s="510"/>
      <c r="I102" s="511"/>
      <c r="J102" s="510"/>
      <c r="K102" s="511"/>
      <c r="L102" s="512"/>
      <c r="M102" s="511"/>
      <c r="N102" s="3"/>
      <c r="O102" s="274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</row>
    <row r="103" spans="2:63" ht="18">
      <c r="B103" s="507" t="s">
        <v>230</v>
      </c>
      <c r="C103" s="507"/>
      <c r="D103" s="507"/>
      <c r="E103" s="507"/>
      <c r="F103" s="507"/>
      <c r="G103" s="507"/>
      <c r="H103" s="507"/>
      <c r="I103" s="507"/>
      <c r="J103" s="507"/>
      <c r="K103" s="507"/>
      <c r="L103" s="507"/>
      <c r="M103" s="272"/>
      <c r="N103" s="272"/>
      <c r="O103" s="299"/>
      <c r="P103" s="272"/>
      <c r="Q103" s="270"/>
      <c r="R103" s="270"/>
      <c r="S103" s="271"/>
      <c r="T103" s="271"/>
      <c r="U103" s="271"/>
      <c r="V103" s="270"/>
      <c r="W103" s="270"/>
      <c r="X103" s="270"/>
      <c r="Y103" s="270"/>
      <c r="Z103" s="271"/>
      <c r="AA103" s="271"/>
      <c r="AB103" s="270"/>
      <c r="AC103" s="270"/>
      <c r="AD103" s="270"/>
      <c r="AE103" s="271"/>
      <c r="AF103" s="271"/>
      <c r="AG103" s="271"/>
      <c r="AH103" s="270" t="s">
        <v>113</v>
      </c>
      <c r="AI103" s="270"/>
      <c r="AJ103" s="271"/>
      <c r="AK103" s="270"/>
      <c r="AL103" s="271"/>
      <c r="AM103" s="271"/>
      <c r="AN103" s="271"/>
      <c r="AO103" s="109"/>
      <c r="AP103" s="108"/>
      <c r="AQ103" s="109"/>
      <c r="AR103" s="109"/>
      <c r="AS103" s="109"/>
      <c r="AT103" s="108"/>
      <c r="AU103" s="108"/>
      <c r="AV103" s="109"/>
      <c r="AW103" s="108"/>
      <c r="AX103" s="109"/>
      <c r="AY103" s="109"/>
      <c r="AZ103" s="110"/>
      <c r="BA103" s="110"/>
      <c r="BB103" s="111"/>
      <c r="BC103" s="110"/>
      <c r="BD103" s="109"/>
      <c r="BE103" s="109"/>
      <c r="BF103" s="111"/>
      <c r="BG103" s="111"/>
      <c r="BH103" s="110"/>
      <c r="BJ103" s="109"/>
      <c r="BK103" s="109"/>
    </row>
    <row r="104" spans="2:63" ht="18">
      <c r="B104" s="507" t="s">
        <v>228</v>
      </c>
      <c r="C104" s="507"/>
      <c r="D104" s="507"/>
      <c r="E104" s="507"/>
      <c r="F104" s="507"/>
      <c r="G104" s="507"/>
      <c r="H104" s="507"/>
      <c r="I104" s="507"/>
      <c r="J104" s="507"/>
      <c r="K104" s="507"/>
      <c r="L104" s="507"/>
      <c r="M104" s="272"/>
      <c r="N104" s="272"/>
      <c r="O104" s="299"/>
      <c r="P104" s="272"/>
      <c r="Q104" s="270"/>
      <c r="R104" s="270"/>
      <c r="S104" s="271"/>
      <c r="T104" s="271"/>
      <c r="U104" s="271"/>
      <c r="V104" s="270"/>
      <c r="W104" s="270"/>
      <c r="X104" s="270"/>
      <c r="Y104" s="270"/>
      <c r="Z104" s="271"/>
      <c r="AA104" s="271"/>
      <c r="AB104" s="270"/>
      <c r="AC104" s="270"/>
      <c r="AD104" s="270"/>
      <c r="AE104" s="271"/>
      <c r="AF104" s="271"/>
      <c r="AG104" s="271"/>
      <c r="AH104" s="270" t="s">
        <v>114</v>
      </c>
      <c r="AI104" s="270"/>
      <c r="AJ104" s="271"/>
      <c r="AK104" s="270"/>
      <c r="AL104" s="271"/>
      <c r="AM104" s="271"/>
      <c r="AN104" s="271"/>
      <c r="AO104" s="109"/>
      <c r="AP104" s="108"/>
      <c r="AQ104" s="109"/>
      <c r="AR104" s="109"/>
      <c r="AS104" s="109"/>
      <c r="AT104" s="108"/>
      <c r="AU104" s="108"/>
      <c r="AV104" s="109"/>
      <c r="AW104" s="108"/>
      <c r="AX104" s="109"/>
      <c r="AY104" s="109"/>
      <c r="AZ104" s="110"/>
      <c r="BA104" s="110"/>
      <c r="BB104" s="111"/>
      <c r="BC104" s="110"/>
      <c r="BD104" s="109"/>
      <c r="BE104" s="109"/>
      <c r="BF104" s="111"/>
      <c r="BG104" s="111"/>
      <c r="BH104" s="110"/>
      <c r="BJ104" s="109"/>
      <c r="BK104" s="109"/>
    </row>
    <row r="105" spans="2:63" ht="18">
      <c r="B105" s="507" t="s">
        <v>227</v>
      </c>
      <c r="C105" s="507"/>
      <c r="D105" s="507"/>
      <c r="E105" s="507"/>
      <c r="F105" s="507"/>
      <c r="G105" s="507"/>
      <c r="H105" s="507"/>
      <c r="I105" s="507"/>
      <c r="J105" s="507"/>
      <c r="K105" s="507"/>
      <c r="L105" s="507"/>
      <c r="M105" s="272"/>
      <c r="N105" s="272"/>
      <c r="O105" s="299"/>
      <c r="P105" s="272"/>
      <c r="Q105" s="270"/>
      <c r="R105" s="270"/>
      <c r="S105" s="271"/>
      <c r="T105" s="271"/>
      <c r="U105" s="271"/>
      <c r="V105" s="270"/>
      <c r="W105" s="270"/>
      <c r="X105" s="270"/>
      <c r="Y105" s="270"/>
      <c r="Z105" s="271"/>
      <c r="AA105" s="271"/>
      <c r="AB105" s="270"/>
      <c r="AC105" s="270"/>
      <c r="AD105" s="270"/>
      <c r="AE105" s="271"/>
      <c r="AF105" s="271"/>
      <c r="AG105" s="271"/>
      <c r="AH105" s="270" t="s">
        <v>115</v>
      </c>
      <c r="AI105" s="270"/>
      <c r="AJ105" s="271"/>
      <c r="AK105" s="270"/>
      <c r="AL105" s="271"/>
      <c r="AM105" s="271"/>
      <c r="AN105" s="271"/>
      <c r="AO105" s="109"/>
      <c r="AP105" s="108"/>
      <c r="AQ105" s="109"/>
      <c r="AR105" s="109"/>
      <c r="AS105" s="109"/>
      <c r="AT105" s="108"/>
      <c r="AU105" s="108"/>
      <c r="AV105" s="109"/>
      <c r="AW105" s="108"/>
      <c r="AX105" s="109"/>
      <c r="AY105" s="109"/>
      <c r="AZ105" s="110"/>
      <c r="BA105" s="110"/>
      <c r="BB105" s="111"/>
      <c r="BC105" s="110"/>
      <c r="BD105" s="109"/>
      <c r="BE105" s="109"/>
      <c r="BF105" s="111"/>
      <c r="BG105" s="111"/>
      <c r="BH105" s="110"/>
      <c r="BJ105" s="109"/>
      <c r="BK105" s="109"/>
    </row>
    <row r="106" spans="2:63" ht="18">
      <c r="B106" s="507" t="s">
        <v>242</v>
      </c>
      <c r="C106" s="507"/>
      <c r="D106" s="507"/>
      <c r="E106" s="507"/>
      <c r="F106" s="507"/>
      <c r="G106" s="507"/>
      <c r="H106" s="507"/>
      <c r="I106" s="507"/>
      <c r="J106" s="507"/>
      <c r="K106" s="507"/>
      <c r="L106" s="507"/>
      <c r="M106" s="272"/>
      <c r="N106" s="272"/>
      <c r="O106" s="299"/>
      <c r="P106" s="272"/>
      <c r="Q106" s="270"/>
      <c r="R106" s="270"/>
      <c r="S106" s="271"/>
      <c r="T106" s="271"/>
      <c r="U106" s="271"/>
      <c r="V106" s="270"/>
      <c r="W106" s="270"/>
      <c r="X106" s="270"/>
      <c r="Y106" s="270"/>
      <c r="Z106" s="271"/>
      <c r="AA106" s="271"/>
      <c r="AB106" s="270"/>
      <c r="AC106" s="270"/>
      <c r="AD106" s="270"/>
      <c r="AE106" s="271"/>
      <c r="AF106" s="271"/>
      <c r="AG106" s="271"/>
      <c r="AH106" s="270" t="s">
        <v>308</v>
      </c>
      <c r="AI106" s="270"/>
      <c r="AJ106" s="271"/>
      <c r="AK106" s="270"/>
      <c r="AL106" s="271"/>
      <c r="AM106" s="271"/>
      <c r="AN106" s="271"/>
      <c r="AO106" s="109"/>
      <c r="AP106" s="108"/>
      <c r="AQ106" s="109"/>
      <c r="AR106" s="109"/>
      <c r="AS106" s="109"/>
      <c r="AT106" s="108"/>
      <c r="AU106" s="108"/>
      <c r="AV106" s="109"/>
      <c r="AW106" s="108"/>
      <c r="AX106" s="109"/>
      <c r="AY106" s="109"/>
      <c r="AZ106" s="110"/>
      <c r="BA106" s="110"/>
      <c r="BB106" s="111"/>
      <c r="BC106" s="110"/>
      <c r="BD106" s="109"/>
      <c r="BE106" s="109"/>
      <c r="BF106" s="111"/>
      <c r="BG106" s="111"/>
      <c r="BH106" s="110"/>
      <c r="BJ106" s="109"/>
      <c r="BK106" s="109"/>
    </row>
    <row r="107" spans="2:63" ht="18.75">
      <c r="B107" s="506" t="s">
        <v>305</v>
      </c>
      <c r="C107" s="506"/>
      <c r="D107" s="506"/>
      <c r="E107" s="506"/>
      <c r="F107" s="506"/>
      <c r="G107" s="506"/>
      <c r="H107" s="506"/>
      <c r="I107" s="506"/>
      <c r="J107" s="506"/>
      <c r="K107" s="506"/>
      <c r="L107" s="506"/>
      <c r="M107" s="272"/>
      <c r="N107" s="272"/>
      <c r="O107" s="299"/>
      <c r="P107" s="272"/>
      <c r="Q107" s="270"/>
      <c r="R107" s="270"/>
      <c r="S107" s="271"/>
      <c r="T107" s="271"/>
      <c r="U107" s="271"/>
      <c r="V107" s="270"/>
      <c r="W107" s="270"/>
      <c r="X107" s="270"/>
      <c r="Y107" s="270"/>
      <c r="Z107" s="271"/>
      <c r="AA107" s="271"/>
      <c r="AB107" s="270"/>
      <c r="AC107" s="270"/>
      <c r="AD107" s="270"/>
      <c r="AE107" s="271"/>
      <c r="AF107" s="271"/>
      <c r="AG107" s="271"/>
      <c r="AH107" s="270" t="s">
        <v>309</v>
      </c>
      <c r="AI107" s="270"/>
      <c r="AJ107" s="271"/>
      <c r="AK107" s="270"/>
      <c r="AL107" s="271"/>
      <c r="AM107" s="271"/>
      <c r="AN107" s="271"/>
      <c r="AO107" s="109"/>
      <c r="AP107" s="108"/>
      <c r="AQ107" s="109"/>
      <c r="AR107" s="109"/>
      <c r="AS107" s="109"/>
      <c r="AT107" s="108"/>
      <c r="AU107" s="108"/>
      <c r="AV107" s="109"/>
      <c r="AW107" s="108"/>
      <c r="AX107" s="109"/>
      <c r="AY107" s="109"/>
      <c r="AZ107" s="110"/>
      <c r="BA107" s="110"/>
      <c r="BB107" s="111"/>
      <c r="BC107" s="110"/>
      <c r="BD107" s="109"/>
      <c r="BE107" s="109"/>
      <c r="BF107" s="111"/>
      <c r="BG107" s="111"/>
      <c r="BH107" s="110"/>
      <c r="BJ107" s="109"/>
      <c r="BK107" s="109"/>
    </row>
    <row r="108" spans="2:63" ht="18.75">
      <c r="B108" s="506" t="s">
        <v>306</v>
      </c>
      <c r="C108" s="506"/>
      <c r="D108" s="506"/>
      <c r="E108" s="506"/>
      <c r="F108" s="506"/>
      <c r="G108" s="506"/>
      <c r="H108" s="506"/>
      <c r="I108" s="506"/>
      <c r="J108" s="506"/>
      <c r="K108" s="506"/>
      <c r="L108" s="506"/>
      <c r="M108" s="272"/>
      <c r="N108" s="272"/>
      <c r="O108" s="299"/>
      <c r="P108" s="272"/>
      <c r="Q108" s="270"/>
      <c r="R108" s="270"/>
      <c r="S108" s="271"/>
      <c r="T108" s="271"/>
      <c r="U108" s="271"/>
      <c r="V108" s="270"/>
      <c r="W108" s="270"/>
      <c r="X108" s="270"/>
      <c r="Y108" s="270"/>
      <c r="Z108" s="271"/>
      <c r="AA108" s="271"/>
      <c r="AB108" s="270"/>
      <c r="AC108" s="270"/>
      <c r="AD108" s="270"/>
      <c r="AE108" s="271"/>
      <c r="AF108" s="271"/>
      <c r="AG108" s="271"/>
      <c r="AH108" s="270" t="s">
        <v>310</v>
      </c>
      <c r="AI108" s="270"/>
      <c r="AJ108" s="271"/>
      <c r="AK108" s="270"/>
      <c r="AL108" s="271"/>
      <c r="AM108" s="271"/>
      <c r="AN108" s="271"/>
      <c r="AO108" s="109"/>
      <c r="AP108" s="108"/>
      <c r="AQ108" s="109"/>
      <c r="AR108" s="109"/>
      <c r="AS108" s="109"/>
      <c r="AT108" s="108"/>
      <c r="AU108" s="108"/>
      <c r="AV108" s="109"/>
      <c r="AW108" s="108"/>
      <c r="AX108" s="109"/>
      <c r="AY108" s="109"/>
      <c r="AZ108" s="110"/>
      <c r="BA108" s="110"/>
      <c r="BB108" s="111"/>
      <c r="BC108" s="110"/>
      <c r="BD108" s="109"/>
      <c r="BE108" s="109"/>
      <c r="BF108" s="111"/>
      <c r="BG108" s="111"/>
      <c r="BH108" s="110"/>
      <c r="BJ108" s="109"/>
      <c r="BK108" s="109"/>
    </row>
    <row r="109" spans="1:63" ht="18.75">
      <c r="A109" s="1"/>
      <c r="B109" s="506" t="s">
        <v>307</v>
      </c>
      <c r="C109" s="506"/>
      <c r="D109" s="506"/>
      <c r="E109" s="506"/>
      <c r="F109" s="506"/>
      <c r="G109" s="506"/>
      <c r="H109" s="506"/>
      <c r="I109" s="506"/>
      <c r="J109" s="506"/>
      <c r="K109" s="506"/>
      <c r="L109" s="506"/>
      <c r="M109" s="507"/>
      <c r="N109" s="507"/>
      <c r="O109" s="507"/>
      <c r="P109" s="507"/>
      <c r="Q109" s="112"/>
      <c r="R109" s="113"/>
      <c r="S109" s="112"/>
      <c r="T109" s="112"/>
      <c r="U109" s="112"/>
      <c r="V109" s="112"/>
      <c r="W109" s="112"/>
      <c r="X109" s="113"/>
      <c r="Y109" s="112"/>
      <c r="Z109" s="112"/>
      <c r="AA109" s="112"/>
      <c r="AB109" s="112"/>
      <c r="AC109" s="112"/>
      <c r="AD109" s="113"/>
      <c r="AE109" s="112"/>
      <c r="AF109" s="112"/>
      <c r="AG109" s="112"/>
      <c r="AH109" s="270" t="s">
        <v>311</v>
      </c>
      <c r="AI109" s="270"/>
      <c r="AJ109" s="271"/>
      <c r="AK109" s="270"/>
      <c r="AL109" s="112"/>
      <c r="AM109" s="112"/>
      <c r="AN109" s="271"/>
      <c r="AO109" s="109"/>
      <c r="AP109" s="113"/>
      <c r="AQ109" s="112"/>
      <c r="AR109" s="112"/>
      <c r="AS109" s="112"/>
      <c r="AT109" s="112"/>
      <c r="AU109" s="112"/>
      <c r="AV109" s="113"/>
      <c r="AW109" s="112"/>
      <c r="AX109" s="112"/>
      <c r="AY109" s="112"/>
      <c r="AZ109" s="114"/>
      <c r="BA109" s="114"/>
      <c r="BB109" s="115"/>
      <c r="BC109" s="114"/>
      <c r="BD109" s="112"/>
      <c r="BE109" s="112"/>
      <c r="BF109" s="114"/>
      <c r="BG109" s="114"/>
      <c r="BH109" s="115"/>
      <c r="BI109" s="114"/>
      <c r="BJ109" s="112"/>
      <c r="BK109" s="112"/>
    </row>
    <row r="111" spans="2:30" ht="18.75">
      <c r="B111" s="630" t="s">
        <v>229</v>
      </c>
      <c r="C111" s="630"/>
      <c r="D111" s="630"/>
      <c r="E111" s="630"/>
      <c r="F111" s="630"/>
      <c r="G111" s="630"/>
      <c r="H111" s="630"/>
      <c r="I111" s="630"/>
      <c r="J111" s="630"/>
      <c r="K111" s="630"/>
      <c r="L111" s="630"/>
      <c r="M111" s="630"/>
      <c r="N111" s="630"/>
      <c r="O111" s="630"/>
      <c r="P111" s="630"/>
      <c r="Q111" s="630"/>
      <c r="R111" s="630"/>
      <c r="S111" s="630"/>
      <c r="T111" s="630"/>
      <c r="U111" s="630"/>
      <c r="V111" s="630"/>
      <c r="W111" s="630"/>
      <c r="X111" s="630"/>
      <c r="Y111" s="630"/>
      <c r="Z111" s="630"/>
      <c r="AA111" s="630"/>
      <c r="AB111" s="630"/>
      <c r="AC111" s="630"/>
      <c r="AD111" s="630"/>
    </row>
    <row r="112" spans="2:35" ht="15">
      <c r="B112" s="452"/>
      <c r="C112" s="452"/>
      <c r="D112" s="452"/>
      <c r="E112" s="452"/>
      <c r="F112" s="452"/>
      <c r="G112" s="452"/>
      <c r="H112" s="452"/>
      <c r="I112" s="452"/>
      <c r="J112" s="452"/>
      <c r="K112" s="452"/>
      <c r="L112" s="452"/>
      <c r="M112" s="452"/>
      <c r="N112" s="452"/>
      <c r="O112" s="452"/>
      <c r="P112" s="452"/>
      <c r="Q112" s="452"/>
      <c r="R112" s="452"/>
      <c r="S112" s="452"/>
      <c r="T112" s="452"/>
      <c r="U112" s="452"/>
      <c r="V112" s="452"/>
      <c r="W112" s="452"/>
      <c r="X112" s="452"/>
      <c r="Y112" s="452"/>
      <c r="Z112" s="452"/>
      <c r="AA112" s="452"/>
      <c r="AB112" s="452"/>
      <c r="AC112" s="452"/>
      <c r="AD112" s="452"/>
      <c r="AE112" s="452"/>
      <c r="AF112" s="452"/>
      <c r="AG112" s="452"/>
      <c r="AH112" s="452"/>
      <c r="AI112" s="452"/>
    </row>
  </sheetData>
  <sheetProtection/>
  <mergeCells count="501">
    <mergeCell ref="L86:M86"/>
    <mergeCell ref="F87:G87"/>
    <mergeCell ref="H87:I87"/>
    <mergeCell ref="J87:K87"/>
    <mergeCell ref="L87:M87"/>
    <mergeCell ref="J9:K9"/>
    <mergeCell ref="L9:M9"/>
    <mergeCell ref="F9:G9"/>
    <mergeCell ref="H9:I9"/>
    <mergeCell ref="F11:G11"/>
    <mergeCell ref="B107:L107"/>
    <mergeCell ref="B108:L108"/>
    <mergeCell ref="H3:I7"/>
    <mergeCell ref="O3:O7"/>
    <mergeCell ref="J3:N4"/>
    <mergeCell ref="F10:G10"/>
    <mergeCell ref="H10:I10"/>
    <mergeCell ref="J5:K7"/>
    <mergeCell ref="L5:M7"/>
    <mergeCell ref="A8:G8"/>
    <mergeCell ref="H11:I11"/>
    <mergeCell ref="J11:K11"/>
    <mergeCell ref="L11:M11"/>
    <mergeCell ref="J10:K10"/>
    <mergeCell ref="L10:M10"/>
    <mergeCell ref="U6:U7"/>
    <mergeCell ref="V5:Z5"/>
    <mergeCell ref="AB5:AF5"/>
    <mergeCell ref="AH5:AL5"/>
    <mergeCell ref="AL6:AL7"/>
    <mergeCell ref="P5:T5"/>
    <mergeCell ref="S6:S7"/>
    <mergeCell ref="T6:T7"/>
    <mergeCell ref="B112:AI112"/>
    <mergeCell ref="B111:AD111"/>
    <mergeCell ref="C5:C7"/>
    <mergeCell ref="D5:D7"/>
    <mergeCell ref="E5:E7"/>
    <mergeCell ref="AB6:AB7"/>
    <mergeCell ref="AC6:AC7"/>
    <mergeCell ref="P6:P7"/>
    <mergeCell ref="Q6:Q7"/>
    <mergeCell ref="N5:N7"/>
    <mergeCell ref="C2:AK2"/>
    <mergeCell ref="AD6:AD7"/>
    <mergeCell ref="AE6:AE7"/>
    <mergeCell ref="AH6:AH7"/>
    <mergeCell ref="AI6:AI7"/>
    <mergeCell ref="AJ6:AJ7"/>
    <mergeCell ref="AK6:AK7"/>
    <mergeCell ref="V6:V7"/>
    <mergeCell ref="X6:X7"/>
    <mergeCell ref="Y6:Y7"/>
    <mergeCell ref="AV6:AV7"/>
    <mergeCell ref="AQ6:AQ7"/>
    <mergeCell ref="AT6:AT7"/>
    <mergeCell ref="AU6:AU7"/>
    <mergeCell ref="AO6:AO7"/>
    <mergeCell ref="AP6:AP7"/>
    <mergeCell ref="BD6:BD7"/>
    <mergeCell ref="BE6:BE7"/>
    <mergeCell ref="BJ6:BJ7"/>
    <mergeCell ref="BK6:BK7"/>
    <mergeCell ref="BI6:BI7"/>
    <mergeCell ref="AZ6:AZ7"/>
    <mergeCell ref="BF6:BF7"/>
    <mergeCell ref="BC6:BC7"/>
    <mergeCell ref="BG6:BG7"/>
    <mergeCell ref="BH6:BH7"/>
    <mergeCell ref="P4:AA4"/>
    <mergeCell ref="AB4:AM4"/>
    <mergeCell ref="AN4:AY4"/>
    <mergeCell ref="AZ5:BD5"/>
    <mergeCell ref="AN5:AR5"/>
    <mergeCell ref="AT5:AX5"/>
    <mergeCell ref="BF5:BJ5"/>
    <mergeCell ref="AZ4:BK4"/>
    <mergeCell ref="A3:A7"/>
    <mergeCell ref="B3:B7"/>
    <mergeCell ref="C3:E4"/>
    <mergeCell ref="F3:G7"/>
    <mergeCell ref="AW6:AW7"/>
    <mergeCell ref="R6:R7"/>
    <mergeCell ref="W6:W7"/>
    <mergeCell ref="AM6:AM7"/>
    <mergeCell ref="AR6:AR7"/>
    <mergeCell ref="AS6:AS7"/>
    <mergeCell ref="F13:G13"/>
    <mergeCell ref="H13:I13"/>
    <mergeCell ref="J13:K13"/>
    <mergeCell ref="L13:M13"/>
    <mergeCell ref="P3:BK3"/>
    <mergeCell ref="F12:G12"/>
    <mergeCell ref="H12:I12"/>
    <mergeCell ref="J12:K12"/>
    <mergeCell ref="L12:M12"/>
    <mergeCell ref="AG6:AG7"/>
    <mergeCell ref="F15:G15"/>
    <mergeCell ref="H15:I15"/>
    <mergeCell ref="J15:K15"/>
    <mergeCell ref="L15:M15"/>
    <mergeCell ref="F14:G14"/>
    <mergeCell ref="H14:I14"/>
    <mergeCell ref="J14:K14"/>
    <mergeCell ref="L14:M14"/>
    <mergeCell ref="F17:G17"/>
    <mergeCell ref="H17:I17"/>
    <mergeCell ref="J17:K17"/>
    <mergeCell ref="L17:M17"/>
    <mergeCell ref="F16:G16"/>
    <mergeCell ref="H16:I16"/>
    <mergeCell ref="J16:K16"/>
    <mergeCell ref="L16:M16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24:K24"/>
    <mergeCell ref="L24:M24"/>
    <mergeCell ref="F22:G22"/>
    <mergeCell ref="H22:I22"/>
    <mergeCell ref="J22:K22"/>
    <mergeCell ref="L22:M22"/>
    <mergeCell ref="F23:G23"/>
    <mergeCell ref="H23:I23"/>
    <mergeCell ref="J23:K23"/>
    <mergeCell ref="L23:M23"/>
    <mergeCell ref="F26:G26"/>
    <mergeCell ref="H26:I26"/>
    <mergeCell ref="J26:K26"/>
    <mergeCell ref="L26:M26"/>
    <mergeCell ref="F24:G24"/>
    <mergeCell ref="H24:I24"/>
    <mergeCell ref="F25:G25"/>
    <mergeCell ref="H25:I25"/>
    <mergeCell ref="J25:K25"/>
    <mergeCell ref="L25:M25"/>
    <mergeCell ref="F29:G29"/>
    <mergeCell ref="H29:I29"/>
    <mergeCell ref="J29:K29"/>
    <mergeCell ref="L29:M29"/>
    <mergeCell ref="J27:K27"/>
    <mergeCell ref="L27:M27"/>
    <mergeCell ref="F28:G28"/>
    <mergeCell ref="F27:G27"/>
    <mergeCell ref="H27:I27"/>
    <mergeCell ref="F37:G37"/>
    <mergeCell ref="H37:I37"/>
    <mergeCell ref="F30:G30"/>
    <mergeCell ref="H30:I30"/>
    <mergeCell ref="J30:K30"/>
    <mergeCell ref="L30:M30"/>
    <mergeCell ref="F39:G39"/>
    <mergeCell ref="H39:I39"/>
    <mergeCell ref="F43:G43"/>
    <mergeCell ref="H43:I43"/>
    <mergeCell ref="J37:K37"/>
    <mergeCell ref="L37:M37"/>
    <mergeCell ref="F38:G38"/>
    <mergeCell ref="H38:I38"/>
    <mergeCell ref="J38:K38"/>
    <mergeCell ref="L38:M38"/>
    <mergeCell ref="F40:G40"/>
    <mergeCell ref="H40:I40"/>
    <mergeCell ref="J40:K40"/>
    <mergeCell ref="L40:M40"/>
    <mergeCell ref="F47:G47"/>
    <mergeCell ref="H47:I47"/>
    <mergeCell ref="J41:K41"/>
    <mergeCell ref="L41:M41"/>
    <mergeCell ref="F42:G42"/>
    <mergeCell ref="H42:I42"/>
    <mergeCell ref="F48:G48"/>
    <mergeCell ref="H48:I48"/>
    <mergeCell ref="J48:K48"/>
    <mergeCell ref="L48:M48"/>
    <mergeCell ref="J39:K39"/>
    <mergeCell ref="L39:M39"/>
    <mergeCell ref="F44:G44"/>
    <mergeCell ref="H44:I44"/>
    <mergeCell ref="J44:K44"/>
    <mergeCell ref="L44:M44"/>
    <mergeCell ref="F49:G49"/>
    <mergeCell ref="H49:I49"/>
    <mergeCell ref="J49:K49"/>
    <mergeCell ref="L49:M49"/>
    <mergeCell ref="F52:G52"/>
    <mergeCell ref="H52:I52"/>
    <mergeCell ref="J52:K52"/>
    <mergeCell ref="L52:M52"/>
    <mergeCell ref="J50:K50"/>
    <mergeCell ref="L50:M50"/>
    <mergeCell ref="J57:K57"/>
    <mergeCell ref="L57:M57"/>
    <mergeCell ref="F53:G53"/>
    <mergeCell ref="H53:I53"/>
    <mergeCell ref="J53:K53"/>
    <mergeCell ref="L53:M53"/>
    <mergeCell ref="F54:G54"/>
    <mergeCell ref="H54:I54"/>
    <mergeCell ref="J54:K54"/>
    <mergeCell ref="L54:M54"/>
    <mergeCell ref="F59:G59"/>
    <mergeCell ref="H59:I59"/>
    <mergeCell ref="J59:K59"/>
    <mergeCell ref="L59:M59"/>
    <mergeCell ref="F55:G55"/>
    <mergeCell ref="H55:I55"/>
    <mergeCell ref="J55:K55"/>
    <mergeCell ref="L55:M55"/>
    <mergeCell ref="F57:G57"/>
    <mergeCell ref="H57:I57"/>
    <mergeCell ref="F60:G60"/>
    <mergeCell ref="H60:I60"/>
    <mergeCell ref="F58:G58"/>
    <mergeCell ref="H58:I58"/>
    <mergeCell ref="J60:K60"/>
    <mergeCell ref="L60:M60"/>
    <mergeCell ref="F61:G61"/>
    <mergeCell ref="H61:I61"/>
    <mergeCell ref="J61:K61"/>
    <mergeCell ref="L61:M61"/>
    <mergeCell ref="F63:G63"/>
    <mergeCell ref="H63:I63"/>
    <mergeCell ref="J63:K63"/>
    <mergeCell ref="L63:M63"/>
    <mergeCell ref="F62:G62"/>
    <mergeCell ref="H62:I62"/>
    <mergeCell ref="J62:K62"/>
    <mergeCell ref="L62:M62"/>
    <mergeCell ref="F65:G65"/>
    <mergeCell ref="H65:I65"/>
    <mergeCell ref="J65:K65"/>
    <mergeCell ref="L65:M65"/>
    <mergeCell ref="F64:G64"/>
    <mergeCell ref="H64:I64"/>
    <mergeCell ref="J64:K64"/>
    <mergeCell ref="L64:M64"/>
    <mergeCell ref="F67:G67"/>
    <mergeCell ref="H67:I67"/>
    <mergeCell ref="J67:K67"/>
    <mergeCell ref="L67:M67"/>
    <mergeCell ref="F66:G66"/>
    <mergeCell ref="H66:I66"/>
    <mergeCell ref="J66:K66"/>
    <mergeCell ref="L66:M66"/>
    <mergeCell ref="F69:G69"/>
    <mergeCell ref="H69:I69"/>
    <mergeCell ref="J69:K69"/>
    <mergeCell ref="L69:M69"/>
    <mergeCell ref="F68:G68"/>
    <mergeCell ref="H68:I68"/>
    <mergeCell ref="J68:K68"/>
    <mergeCell ref="L68:M68"/>
    <mergeCell ref="F71:G71"/>
    <mergeCell ref="H71:I71"/>
    <mergeCell ref="J71:K71"/>
    <mergeCell ref="L71:M71"/>
    <mergeCell ref="F70:G70"/>
    <mergeCell ref="H70:I70"/>
    <mergeCell ref="J70:K70"/>
    <mergeCell ref="L70:M70"/>
    <mergeCell ref="J76:K76"/>
    <mergeCell ref="L76:M76"/>
    <mergeCell ref="F74:G74"/>
    <mergeCell ref="H74:I74"/>
    <mergeCell ref="F72:G72"/>
    <mergeCell ref="H72:I72"/>
    <mergeCell ref="J72:K72"/>
    <mergeCell ref="L72:M72"/>
    <mergeCell ref="F75:G75"/>
    <mergeCell ref="H75:I75"/>
    <mergeCell ref="J75:K75"/>
    <mergeCell ref="L78:M78"/>
    <mergeCell ref="F79:G79"/>
    <mergeCell ref="F73:G73"/>
    <mergeCell ref="H73:I73"/>
    <mergeCell ref="J73:K73"/>
    <mergeCell ref="L73:M73"/>
    <mergeCell ref="F76:G76"/>
    <mergeCell ref="H76:I76"/>
    <mergeCell ref="A79:E79"/>
    <mergeCell ref="F77:G77"/>
    <mergeCell ref="H77:I77"/>
    <mergeCell ref="J77:K77"/>
    <mergeCell ref="L79:M79"/>
    <mergeCell ref="F78:G78"/>
    <mergeCell ref="H78:I78"/>
    <mergeCell ref="J78:K78"/>
    <mergeCell ref="H79:I79"/>
    <mergeCell ref="J79:K79"/>
    <mergeCell ref="F80:G80"/>
    <mergeCell ref="H80:I80"/>
    <mergeCell ref="J80:K80"/>
    <mergeCell ref="L80:M80"/>
    <mergeCell ref="L77:M77"/>
    <mergeCell ref="A81:B81"/>
    <mergeCell ref="F81:G81"/>
    <mergeCell ref="H81:I81"/>
    <mergeCell ref="J81:K81"/>
    <mergeCell ref="L81:M81"/>
    <mergeCell ref="A84:B84"/>
    <mergeCell ref="F84:G84"/>
    <mergeCell ref="H84:I84"/>
    <mergeCell ref="J84:K84"/>
    <mergeCell ref="H83:I83"/>
    <mergeCell ref="J83:K83"/>
    <mergeCell ref="L84:M84"/>
    <mergeCell ref="F82:G82"/>
    <mergeCell ref="H82:I82"/>
    <mergeCell ref="J82:K82"/>
    <mergeCell ref="L82:M82"/>
    <mergeCell ref="F83:G83"/>
    <mergeCell ref="L83:M83"/>
    <mergeCell ref="L88:M88"/>
    <mergeCell ref="F92:G92"/>
    <mergeCell ref="H92:I92"/>
    <mergeCell ref="F85:G85"/>
    <mergeCell ref="H85:I85"/>
    <mergeCell ref="F89:G89"/>
    <mergeCell ref="H89:I89"/>
    <mergeCell ref="F86:G86"/>
    <mergeCell ref="H86:I86"/>
    <mergeCell ref="J86:K86"/>
    <mergeCell ref="L89:M89"/>
    <mergeCell ref="F90:G90"/>
    <mergeCell ref="H90:I90"/>
    <mergeCell ref="J90:K90"/>
    <mergeCell ref="L90:M90"/>
    <mergeCell ref="J85:K85"/>
    <mergeCell ref="L85:M85"/>
    <mergeCell ref="F88:G88"/>
    <mergeCell ref="H88:I88"/>
    <mergeCell ref="J88:K88"/>
    <mergeCell ref="D98:O98"/>
    <mergeCell ref="P98:U98"/>
    <mergeCell ref="B103:L103"/>
    <mergeCell ref="B104:L104"/>
    <mergeCell ref="B105:L105"/>
    <mergeCell ref="B106:L106"/>
    <mergeCell ref="C101:O101"/>
    <mergeCell ref="P97:R97"/>
    <mergeCell ref="P96:U96"/>
    <mergeCell ref="F95:G95"/>
    <mergeCell ref="H95:I95"/>
    <mergeCell ref="J95:K95"/>
    <mergeCell ref="L95:M95"/>
    <mergeCell ref="S97:U97"/>
    <mergeCell ref="D96:O96"/>
    <mergeCell ref="D97:O97"/>
    <mergeCell ref="H94:I94"/>
    <mergeCell ref="J94:K94"/>
    <mergeCell ref="L94:M94"/>
    <mergeCell ref="J92:K92"/>
    <mergeCell ref="L92:M92"/>
    <mergeCell ref="H102:I102"/>
    <mergeCell ref="J102:K102"/>
    <mergeCell ref="L102:M102"/>
    <mergeCell ref="C99:O99"/>
    <mergeCell ref="C100:O100"/>
    <mergeCell ref="AZ98:BE98"/>
    <mergeCell ref="V97:X97"/>
    <mergeCell ref="Y97:AA97"/>
    <mergeCell ref="AA6:AA7"/>
    <mergeCell ref="AF6:AF7"/>
    <mergeCell ref="BA6:BA7"/>
    <mergeCell ref="BB6:BB7"/>
    <mergeCell ref="AT97:AV97"/>
    <mergeCell ref="AZ97:BB97"/>
    <mergeCell ref="BC97:BE97"/>
    <mergeCell ref="F94:G94"/>
    <mergeCell ref="B109:L109"/>
    <mergeCell ref="M109:P109"/>
    <mergeCell ref="A28:E28"/>
    <mergeCell ref="Z6:Z7"/>
    <mergeCell ref="V98:AA98"/>
    <mergeCell ref="V96:AA96"/>
    <mergeCell ref="V99:AA99"/>
    <mergeCell ref="V100:AA100"/>
    <mergeCell ref="V101:AA101"/>
    <mergeCell ref="A49:E49"/>
    <mergeCell ref="AB96:AG96"/>
    <mergeCell ref="AH96:AM96"/>
    <mergeCell ref="AN96:AS96"/>
    <mergeCell ref="AT96:AY96"/>
    <mergeCell ref="BF96:BK96"/>
    <mergeCell ref="L75:M75"/>
    <mergeCell ref="J74:K74"/>
    <mergeCell ref="L74:M74"/>
    <mergeCell ref="J58:K58"/>
    <mergeCell ref="BF98:BK98"/>
    <mergeCell ref="BF97:BH97"/>
    <mergeCell ref="BI97:BK97"/>
    <mergeCell ref="AX6:AX7"/>
    <mergeCell ref="AY6:AY7"/>
    <mergeCell ref="AN6:AN7"/>
    <mergeCell ref="AT98:AY98"/>
    <mergeCell ref="AN98:AS98"/>
    <mergeCell ref="AZ96:BE96"/>
    <mergeCell ref="AQ97:AS97"/>
    <mergeCell ref="AB97:AD97"/>
    <mergeCell ref="AE97:AG97"/>
    <mergeCell ref="AH97:AJ97"/>
    <mergeCell ref="AK97:AM97"/>
    <mergeCell ref="AN97:AP97"/>
    <mergeCell ref="AW97:AY97"/>
    <mergeCell ref="AB98:AG98"/>
    <mergeCell ref="AH98:AM98"/>
    <mergeCell ref="AH99:AM99"/>
    <mergeCell ref="AH100:AM100"/>
    <mergeCell ref="AH101:AM101"/>
    <mergeCell ref="AZ99:BE99"/>
    <mergeCell ref="AZ100:BE100"/>
    <mergeCell ref="AZ101:BE101"/>
    <mergeCell ref="AB99:AG99"/>
    <mergeCell ref="AN99:AS99"/>
    <mergeCell ref="AN100:AS100"/>
    <mergeCell ref="AN101:AS101"/>
    <mergeCell ref="P99:U99"/>
    <mergeCell ref="P100:U100"/>
    <mergeCell ref="AB100:AG100"/>
    <mergeCell ref="AB101:AG101"/>
    <mergeCell ref="P101:U101"/>
    <mergeCell ref="BF99:BK99"/>
    <mergeCell ref="BF101:BK101"/>
    <mergeCell ref="BF100:BK100"/>
    <mergeCell ref="AT99:AY99"/>
    <mergeCell ref="AT100:AY100"/>
    <mergeCell ref="AT101:AY101"/>
    <mergeCell ref="J19:K19"/>
    <mergeCell ref="L19:M19"/>
    <mergeCell ref="F20:G20"/>
    <mergeCell ref="H20:I20"/>
    <mergeCell ref="J20:K20"/>
    <mergeCell ref="L20:M20"/>
    <mergeCell ref="F33:G33"/>
    <mergeCell ref="H33:I33"/>
    <mergeCell ref="J33:K33"/>
    <mergeCell ref="L33:M33"/>
    <mergeCell ref="J34:K34"/>
    <mergeCell ref="L34:M34"/>
    <mergeCell ref="J36:K36"/>
    <mergeCell ref="L36:M36"/>
    <mergeCell ref="F34:G34"/>
    <mergeCell ref="H34:I34"/>
    <mergeCell ref="F35:G35"/>
    <mergeCell ref="J35:K35"/>
    <mergeCell ref="H35:I35"/>
    <mergeCell ref="L35:M35"/>
    <mergeCell ref="F41:G41"/>
    <mergeCell ref="H41:I41"/>
    <mergeCell ref="J43:K43"/>
    <mergeCell ref="L43:M43"/>
    <mergeCell ref="F32:G32"/>
    <mergeCell ref="H32:I32"/>
    <mergeCell ref="J32:K32"/>
    <mergeCell ref="L32:M32"/>
    <mergeCell ref="F36:G36"/>
    <mergeCell ref="H36:I36"/>
    <mergeCell ref="F45:G45"/>
    <mergeCell ref="H45:I45"/>
    <mergeCell ref="J45:K45"/>
    <mergeCell ref="L45:M45"/>
    <mergeCell ref="J42:K42"/>
    <mergeCell ref="L42:M42"/>
    <mergeCell ref="F51:G51"/>
    <mergeCell ref="H51:I51"/>
    <mergeCell ref="J51:K51"/>
    <mergeCell ref="L51:M51"/>
    <mergeCell ref="F46:G46"/>
    <mergeCell ref="H46:I46"/>
    <mergeCell ref="J46:K46"/>
    <mergeCell ref="L46:M46"/>
    <mergeCell ref="F50:G50"/>
    <mergeCell ref="H50:I50"/>
    <mergeCell ref="J91:K91"/>
    <mergeCell ref="L91:M91"/>
    <mergeCell ref="F91:G91"/>
    <mergeCell ref="J89:K89"/>
    <mergeCell ref="J47:K47"/>
    <mergeCell ref="L47:M47"/>
    <mergeCell ref="F56:G56"/>
    <mergeCell ref="H56:I56"/>
    <mergeCell ref="J56:K56"/>
    <mergeCell ref="L56:M56"/>
    <mergeCell ref="F31:G31"/>
    <mergeCell ref="H31:I31"/>
    <mergeCell ref="J31:K31"/>
    <mergeCell ref="L31:M31"/>
    <mergeCell ref="L58:M58"/>
    <mergeCell ref="F93:G93"/>
    <mergeCell ref="H93:I93"/>
    <mergeCell ref="J93:K93"/>
    <mergeCell ref="L93:M93"/>
    <mergeCell ref="H91:I91"/>
  </mergeCells>
  <printOptions/>
  <pageMargins left="0.25" right="0.25" top="0.75" bottom="0.75" header="0.3" footer="0.3"/>
  <pageSetup horizontalDpi="300" verticalDpi="3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5"/>
  <sheetViews>
    <sheetView zoomScalePageLayoutView="0" workbookViewId="0" topLeftCell="A67">
      <selection activeCell="F8" sqref="F8"/>
    </sheetView>
  </sheetViews>
  <sheetFormatPr defaultColWidth="9.140625" defaultRowHeight="15"/>
  <cols>
    <col min="1" max="1" width="6.28125" style="320" customWidth="1"/>
    <col min="2" max="2" width="29.28125" style="168" customWidth="1"/>
    <col min="3" max="3" width="79.28125" style="168" customWidth="1"/>
    <col min="4" max="4" width="20.7109375" style="168" customWidth="1"/>
    <col min="5" max="5" width="18.00390625" style="168" customWidth="1"/>
    <col min="6" max="16384" width="9.140625" style="168" customWidth="1"/>
  </cols>
  <sheetData>
    <row r="1" spans="3:5" ht="12.75">
      <c r="C1" s="197"/>
      <c r="D1" s="197"/>
      <c r="E1" s="197"/>
    </row>
    <row r="2" spans="1:5" ht="12.75">
      <c r="A2" s="663" t="s">
        <v>349</v>
      </c>
      <c r="B2" s="664"/>
      <c r="C2" s="664"/>
      <c r="D2" s="664"/>
      <c r="E2" s="664"/>
    </row>
    <row r="3" spans="1:5" ht="13.5" thickBot="1">
      <c r="A3" s="321"/>
      <c r="B3" s="322"/>
      <c r="C3" s="322"/>
      <c r="D3" s="322"/>
      <c r="E3" s="322"/>
    </row>
    <row r="4" spans="1:5" ht="51" customHeight="1" thickBot="1">
      <c r="A4" s="323" t="s">
        <v>1</v>
      </c>
      <c r="B4" s="324" t="s">
        <v>317</v>
      </c>
      <c r="C4" s="325" t="s">
        <v>318</v>
      </c>
      <c r="D4" s="325" t="s">
        <v>319</v>
      </c>
      <c r="E4" s="326" t="s">
        <v>320</v>
      </c>
    </row>
    <row r="5" spans="1:5" ht="16.5" customHeight="1" thickBot="1">
      <c r="A5" s="657" t="s">
        <v>30</v>
      </c>
      <c r="B5" s="665"/>
      <c r="C5" s="666"/>
      <c r="D5" s="666"/>
      <c r="E5" s="667"/>
    </row>
    <row r="6" spans="1:5" ht="15.75" customHeight="1" thickBot="1">
      <c r="A6" s="327"/>
      <c r="B6" s="328" t="s">
        <v>31</v>
      </c>
      <c r="C6" s="329"/>
      <c r="D6" s="329"/>
      <c r="E6" s="330"/>
    </row>
    <row r="7" spans="1:5" ht="29.25" customHeight="1">
      <c r="A7" s="331" t="s">
        <v>321</v>
      </c>
      <c r="B7" s="7" t="s">
        <v>37</v>
      </c>
      <c r="C7" s="332" t="s">
        <v>352</v>
      </c>
      <c r="D7" s="333"/>
      <c r="E7" s="334"/>
    </row>
    <row r="8" spans="1:5" ht="43.5" customHeight="1">
      <c r="A8" s="335" t="s">
        <v>322</v>
      </c>
      <c r="B8" s="7" t="s">
        <v>33</v>
      </c>
      <c r="C8" s="336" t="s">
        <v>350</v>
      </c>
      <c r="D8" s="337"/>
      <c r="E8" s="338"/>
    </row>
    <row r="9" spans="1:5" ht="19.5" customHeight="1">
      <c r="A9" s="335" t="s">
        <v>323</v>
      </c>
      <c r="B9" s="14" t="s">
        <v>232</v>
      </c>
      <c r="C9" s="336" t="s">
        <v>354</v>
      </c>
      <c r="D9" s="337"/>
      <c r="E9" s="338"/>
    </row>
    <row r="10" spans="1:5" ht="34.5" customHeight="1">
      <c r="A10" s="335" t="s">
        <v>324</v>
      </c>
      <c r="B10" s="402" t="s">
        <v>233</v>
      </c>
      <c r="C10" s="336" t="s">
        <v>351</v>
      </c>
      <c r="D10" s="337"/>
      <c r="E10" s="338"/>
    </row>
    <row r="11" spans="1:5" ht="38.25" customHeight="1" thickBot="1">
      <c r="A11" s="335" t="s">
        <v>325</v>
      </c>
      <c r="B11" s="402" t="s">
        <v>244</v>
      </c>
      <c r="C11" s="336" t="s">
        <v>353</v>
      </c>
      <c r="D11" s="409" t="s">
        <v>381</v>
      </c>
      <c r="E11" s="410" t="s">
        <v>377</v>
      </c>
    </row>
    <row r="12" spans="1:5" ht="13.5" customHeight="1" thickBot="1">
      <c r="A12" s="339"/>
      <c r="B12" s="340" t="s">
        <v>40</v>
      </c>
      <c r="C12" s="341"/>
      <c r="D12" s="342"/>
      <c r="E12" s="334"/>
    </row>
    <row r="13" spans="1:5" ht="17.25" customHeight="1" thickTop="1">
      <c r="A13" s="343" t="s">
        <v>326</v>
      </c>
      <c r="B13" s="403" t="s">
        <v>108</v>
      </c>
      <c r="C13" s="332" t="s">
        <v>355</v>
      </c>
      <c r="D13" s="333"/>
      <c r="E13" s="334"/>
    </row>
    <row r="14" spans="1:5" ht="15.75" customHeight="1">
      <c r="A14" s="343" t="s">
        <v>327</v>
      </c>
      <c r="B14" s="402" t="s">
        <v>38</v>
      </c>
      <c r="C14" s="336" t="s">
        <v>356</v>
      </c>
      <c r="D14" s="344"/>
      <c r="E14" s="345"/>
    </row>
    <row r="15" spans="1:5" ht="26.25" customHeight="1">
      <c r="A15" s="343" t="s">
        <v>328</v>
      </c>
      <c r="B15" s="402" t="s">
        <v>39</v>
      </c>
      <c r="C15" s="336" t="s">
        <v>358</v>
      </c>
      <c r="D15" s="346"/>
      <c r="E15" s="347"/>
    </row>
    <row r="16" spans="1:5" ht="18" customHeight="1">
      <c r="A16" s="343" t="s">
        <v>329</v>
      </c>
      <c r="B16" s="402" t="s">
        <v>45</v>
      </c>
      <c r="C16" s="336" t="s">
        <v>359</v>
      </c>
      <c r="D16" s="337"/>
      <c r="E16" s="338"/>
    </row>
    <row r="17" spans="1:5" ht="18" customHeight="1">
      <c r="A17" s="343" t="s">
        <v>330</v>
      </c>
      <c r="B17" s="402" t="s">
        <v>75</v>
      </c>
      <c r="C17" s="399" t="s">
        <v>357</v>
      </c>
      <c r="D17" s="400"/>
      <c r="E17" s="401"/>
    </row>
    <row r="18" spans="1:5" ht="18" customHeight="1">
      <c r="A18" s="343" t="s">
        <v>345</v>
      </c>
      <c r="B18" s="402" t="s">
        <v>73</v>
      </c>
      <c r="C18" s="399" t="s">
        <v>357</v>
      </c>
      <c r="D18" s="400"/>
      <c r="E18" s="401"/>
    </row>
    <row r="19" spans="1:5" ht="35.25" customHeight="1" thickBot="1">
      <c r="A19" s="343" t="s">
        <v>346</v>
      </c>
      <c r="B19" s="402" t="s">
        <v>47</v>
      </c>
      <c r="C19" s="336" t="s">
        <v>353</v>
      </c>
      <c r="D19" s="348"/>
      <c r="E19" s="349"/>
    </row>
    <row r="20" spans="1:5" ht="13.5" customHeight="1" thickBot="1">
      <c r="A20" s="350"/>
      <c r="B20" s="351" t="s">
        <v>49</v>
      </c>
      <c r="C20" s="352"/>
      <c r="D20" s="352"/>
      <c r="E20" s="352"/>
    </row>
    <row r="21" spans="1:5" ht="26.25" customHeight="1">
      <c r="A21" s="343" t="s">
        <v>331</v>
      </c>
      <c r="B21" s="55" t="s">
        <v>234</v>
      </c>
      <c r="C21" s="332" t="s">
        <v>357</v>
      </c>
      <c r="D21" s="344"/>
      <c r="E21" s="345"/>
    </row>
    <row r="22" spans="1:5" ht="42.75" customHeight="1">
      <c r="A22" s="343" t="s">
        <v>332</v>
      </c>
      <c r="B22" s="55" t="s">
        <v>51</v>
      </c>
      <c r="C22" s="336" t="s">
        <v>354</v>
      </c>
      <c r="D22" s="337"/>
      <c r="E22" s="338"/>
    </row>
    <row r="23" spans="1:5" ht="39.75" customHeight="1">
      <c r="A23" s="343" t="s">
        <v>333</v>
      </c>
      <c r="B23" s="7" t="s">
        <v>334</v>
      </c>
      <c r="C23" s="336" t="s">
        <v>358</v>
      </c>
      <c r="D23" s="346"/>
      <c r="E23" s="347"/>
    </row>
    <row r="24" spans="1:5" ht="22.5" customHeight="1" thickBot="1">
      <c r="A24" s="343" t="s">
        <v>333</v>
      </c>
      <c r="B24" s="353" t="s">
        <v>335</v>
      </c>
      <c r="C24" s="336" t="s">
        <v>359</v>
      </c>
      <c r="D24" s="346"/>
      <c r="E24" s="347"/>
    </row>
    <row r="25" spans="1:5" ht="17.25" customHeight="1" thickBot="1">
      <c r="A25" s="657" t="s">
        <v>56</v>
      </c>
      <c r="B25" s="661"/>
      <c r="C25" s="659"/>
      <c r="D25" s="659"/>
      <c r="E25" s="660"/>
    </row>
    <row r="26" spans="1:5" ht="15.75" customHeight="1" thickBot="1">
      <c r="A26" s="327"/>
      <c r="B26" s="328" t="s">
        <v>31</v>
      </c>
      <c r="C26" s="355"/>
      <c r="D26" s="355"/>
      <c r="E26" s="356"/>
    </row>
    <row r="27" spans="1:5" ht="33" customHeight="1">
      <c r="A27" s="357" t="s">
        <v>57</v>
      </c>
      <c r="B27" s="7" t="s">
        <v>59</v>
      </c>
      <c r="C27" s="332" t="s">
        <v>361</v>
      </c>
      <c r="D27" s="358"/>
      <c r="E27" s="359"/>
    </row>
    <row r="28" spans="1:5" ht="31.5" customHeight="1">
      <c r="A28" s="357" t="s">
        <v>58</v>
      </c>
      <c r="B28" s="7" t="s">
        <v>278</v>
      </c>
      <c r="C28" s="336" t="s">
        <v>368</v>
      </c>
      <c r="D28" s="408" t="s">
        <v>381</v>
      </c>
      <c r="E28" s="413" t="s">
        <v>377</v>
      </c>
    </row>
    <row r="29" spans="1:5" ht="25.5" customHeight="1">
      <c r="A29" s="357" t="s">
        <v>235</v>
      </c>
      <c r="B29" s="7" t="s">
        <v>255</v>
      </c>
      <c r="C29" s="336" t="s">
        <v>366</v>
      </c>
      <c r="D29" s="408" t="s">
        <v>403</v>
      </c>
      <c r="E29" s="413" t="s">
        <v>404</v>
      </c>
    </row>
    <row r="30" spans="1:5" ht="30" customHeight="1">
      <c r="A30" s="357" t="s">
        <v>250</v>
      </c>
      <c r="B30" s="7" t="s">
        <v>256</v>
      </c>
      <c r="C30" s="336" t="s">
        <v>371</v>
      </c>
      <c r="D30" s="408" t="s">
        <v>387</v>
      </c>
      <c r="E30" s="413" t="s">
        <v>378</v>
      </c>
    </row>
    <row r="31" spans="1:5" ht="37.5" customHeight="1">
      <c r="A31" s="357" t="s">
        <v>251</v>
      </c>
      <c r="B31" s="7" t="s">
        <v>257</v>
      </c>
      <c r="C31" s="336" t="s">
        <v>369</v>
      </c>
      <c r="D31" s="408" t="s">
        <v>381</v>
      </c>
      <c r="E31" s="413" t="s">
        <v>377</v>
      </c>
    </row>
    <row r="32" spans="1:5" ht="25.5" customHeight="1">
      <c r="A32" s="357" t="s">
        <v>252</v>
      </c>
      <c r="B32" s="7" t="s">
        <v>237</v>
      </c>
      <c r="C32" s="336" t="s">
        <v>360</v>
      </c>
      <c r="D32" s="408" t="s">
        <v>392</v>
      </c>
      <c r="E32" s="413" t="s">
        <v>405</v>
      </c>
    </row>
    <row r="33" spans="1:5" ht="25.5" customHeight="1">
      <c r="A33" s="357" t="s">
        <v>253</v>
      </c>
      <c r="B33" s="7" t="s">
        <v>236</v>
      </c>
      <c r="C33" s="336" t="s">
        <v>367</v>
      </c>
      <c r="D33" s="408" t="s">
        <v>392</v>
      </c>
      <c r="E33" s="413" t="s">
        <v>405</v>
      </c>
    </row>
    <row r="34" spans="1:5" ht="27.75" customHeight="1" thickBot="1">
      <c r="A34" s="357" t="s">
        <v>254</v>
      </c>
      <c r="B34" s="7" t="s">
        <v>238</v>
      </c>
      <c r="C34" s="336" t="s">
        <v>363</v>
      </c>
      <c r="D34" s="409" t="s">
        <v>382</v>
      </c>
      <c r="E34" s="410" t="s">
        <v>377</v>
      </c>
    </row>
    <row r="35" spans="1:5" ht="13.5" customHeight="1" thickBot="1">
      <c r="A35" s="362"/>
      <c r="B35" s="340" t="s">
        <v>40</v>
      </c>
      <c r="C35" s="363"/>
      <c r="D35" s="364"/>
      <c r="E35" s="365"/>
    </row>
    <row r="36" spans="1:5" ht="18.75" customHeight="1">
      <c r="A36" s="357" t="s">
        <v>60</v>
      </c>
      <c r="B36" s="55" t="s">
        <v>79</v>
      </c>
      <c r="C36" s="332" t="s">
        <v>360</v>
      </c>
      <c r="D36" s="360"/>
      <c r="E36" s="361"/>
    </row>
    <row r="37" spans="1:5" ht="15" customHeight="1">
      <c r="A37" s="357" t="s">
        <v>258</v>
      </c>
      <c r="B37" s="7" t="s">
        <v>107</v>
      </c>
      <c r="C37" s="336" t="s">
        <v>361</v>
      </c>
      <c r="D37" s="360"/>
      <c r="E37" s="361"/>
    </row>
    <row r="38" spans="1:5" ht="30.75" customHeight="1">
      <c r="A38" s="357" t="s">
        <v>259</v>
      </c>
      <c r="B38" s="7" t="s">
        <v>61</v>
      </c>
      <c r="C38" s="336" t="s">
        <v>361</v>
      </c>
      <c r="D38" s="360"/>
      <c r="E38" s="361"/>
    </row>
    <row r="39" spans="1:5" ht="18" customHeight="1">
      <c r="A39" s="357" t="s">
        <v>260</v>
      </c>
      <c r="B39" s="7" t="s">
        <v>262</v>
      </c>
      <c r="C39" s="404" t="s">
        <v>362</v>
      </c>
      <c r="D39" s="411" t="s">
        <v>391</v>
      </c>
      <c r="E39" s="413" t="s">
        <v>405</v>
      </c>
    </row>
    <row r="40" spans="1:5" ht="31.5" customHeight="1" thickBot="1">
      <c r="A40" s="357" t="s">
        <v>261</v>
      </c>
      <c r="B40" s="7" t="s">
        <v>263</v>
      </c>
      <c r="C40" s="399" t="s">
        <v>364</v>
      </c>
      <c r="D40" s="411" t="s">
        <v>395</v>
      </c>
      <c r="E40" s="413" t="s">
        <v>406</v>
      </c>
    </row>
    <row r="41" spans="1:5" ht="13.5" customHeight="1" thickBot="1">
      <c r="A41" s="350"/>
      <c r="B41" s="351" t="s">
        <v>49</v>
      </c>
      <c r="C41" s="352"/>
      <c r="D41" s="352"/>
      <c r="E41" s="352"/>
    </row>
    <row r="42" spans="1:5" ht="38.25" customHeight="1">
      <c r="A42" s="357" t="s">
        <v>62</v>
      </c>
      <c r="B42" s="7" t="s">
        <v>240</v>
      </c>
      <c r="C42" s="367" t="s">
        <v>365</v>
      </c>
      <c r="D42" s="408" t="s">
        <v>403</v>
      </c>
      <c r="E42" s="413" t="s">
        <v>404</v>
      </c>
    </row>
    <row r="43" spans="1:5" ht="42.75" customHeight="1">
      <c r="A43" s="357" t="s">
        <v>264</v>
      </c>
      <c r="B43" s="7" t="s">
        <v>266</v>
      </c>
      <c r="C43" s="405" t="s">
        <v>370</v>
      </c>
      <c r="D43" s="412" t="s">
        <v>382</v>
      </c>
      <c r="E43" s="413" t="s">
        <v>377</v>
      </c>
    </row>
    <row r="44" spans="1:5" ht="21.75" customHeight="1" thickBot="1">
      <c r="A44" s="357" t="s">
        <v>265</v>
      </c>
      <c r="B44" s="7" t="s">
        <v>267</v>
      </c>
      <c r="C44" s="336" t="s">
        <v>360</v>
      </c>
      <c r="D44" s="368" t="s">
        <v>393</v>
      </c>
      <c r="E44" s="413" t="s">
        <v>380</v>
      </c>
    </row>
    <row r="45" spans="1:5" ht="17.25" customHeight="1" thickBot="1">
      <c r="A45" s="668" t="s">
        <v>63</v>
      </c>
      <c r="B45" s="669"/>
      <c r="C45" s="669"/>
      <c r="D45" s="669"/>
      <c r="E45" s="670"/>
    </row>
    <row r="46" spans="1:5" ht="15.75" customHeight="1" thickBot="1">
      <c r="A46" s="327"/>
      <c r="B46" s="328" t="s">
        <v>31</v>
      </c>
      <c r="C46" s="329"/>
      <c r="D46" s="329"/>
      <c r="E46" s="330"/>
    </row>
    <row r="47" spans="1:5" ht="41.25" customHeight="1">
      <c r="A47" s="357" t="s">
        <v>64</v>
      </c>
      <c r="B47" s="55" t="s">
        <v>271</v>
      </c>
      <c r="C47" s="332" t="s">
        <v>373</v>
      </c>
      <c r="D47" s="368" t="s">
        <v>388</v>
      </c>
      <c r="E47" s="413" t="s">
        <v>379</v>
      </c>
    </row>
    <row r="48" spans="1:5" ht="45" customHeight="1">
      <c r="A48" s="357" t="s">
        <v>65</v>
      </c>
      <c r="B48" s="7" t="s">
        <v>272</v>
      </c>
      <c r="C48" s="336" t="s">
        <v>373</v>
      </c>
      <c r="D48" s="368" t="s">
        <v>384</v>
      </c>
      <c r="E48" s="413" t="s">
        <v>377</v>
      </c>
    </row>
    <row r="49" spans="1:5" ht="39.75" customHeight="1">
      <c r="A49" s="357" t="s">
        <v>66</v>
      </c>
      <c r="B49" s="7" t="s">
        <v>273</v>
      </c>
      <c r="C49" s="336" t="s">
        <v>373</v>
      </c>
      <c r="D49" s="368" t="s">
        <v>399</v>
      </c>
      <c r="E49" s="413" t="s">
        <v>407</v>
      </c>
    </row>
    <row r="50" spans="1:5" ht="41.25" customHeight="1">
      <c r="A50" s="357" t="s">
        <v>67</v>
      </c>
      <c r="B50" s="7" t="s">
        <v>274</v>
      </c>
      <c r="C50" s="336" t="s">
        <v>373</v>
      </c>
      <c r="D50" s="368" t="s">
        <v>384</v>
      </c>
      <c r="E50" s="413" t="s">
        <v>377</v>
      </c>
    </row>
    <row r="51" spans="1:5" ht="43.5" customHeight="1">
      <c r="A51" s="357" t="s">
        <v>68</v>
      </c>
      <c r="B51" s="7" t="s">
        <v>275</v>
      </c>
      <c r="C51" s="336" t="s">
        <v>373</v>
      </c>
      <c r="D51" s="368" t="s">
        <v>383</v>
      </c>
      <c r="E51" s="413" t="s">
        <v>377</v>
      </c>
    </row>
    <row r="52" spans="1:5" ht="39" customHeight="1">
      <c r="A52" s="357" t="s">
        <v>69</v>
      </c>
      <c r="B52" s="7" t="s">
        <v>276</v>
      </c>
      <c r="C52" s="336" t="s">
        <v>373</v>
      </c>
      <c r="D52" s="368" t="s">
        <v>396</v>
      </c>
      <c r="E52" s="413" t="s">
        <v>406</v>
      </c>
    </row>
    <row r="53" spans="1:5" ht="39" customHeight="1">
      <c r="A53" s="357" t="s">
        <v>70</v>
      </c>
      <c r="B53" s="7" t="s">
        <v>277</v>
      </c>
      <c r="C53" s="336" t="s">
        <v>373</v>
      </c>
      <c r="D53" s="368" t="s">
        <v>386</v>
      </c>
      <c r="E53" s="413" t="s">
        <v>378</v>
      </c>
    </row>
    <row r="54" spans="1:5" ht="21" customHeight="1">
      <c r="A54" s="357" t="s">
        <v>269</v>
      </c>
      <c r="B54" s="7" t="s">
        <v>77</v>
      </c>
      <c r="C54" s="336" t="s">
        <v>359</v>
      </c>
      <c r="D54" s="337"/>
      <c r="E54" s="338"/>
    </row>
    <row r="55" spans="1:5" ht="18" customHeight="1" thickBot="1">
      <c r="A55" s="357" t="s">
        <v>270</v>
      </c>
      <c r="B55" s="7" t="s">
        <v>71</v>
      </c>
      <c r="C55" s="354" t="s">
        <v>372</v>
      </c>
      <c r="D55" s="337"/>
      <c r="E55" s="338"/>
    </row>
    <row r="56" spans="1:5" ht="14.25" customHeight="1" thickBot="1">
      <c r="A56" s="362"/>
      <c r="B56" s="340" t="s">
        <v>40</v>
      </c>
      <c r="C56" s="369"/>
      <c r="D56" s="329"/>
      <c r="E56" s="330"/>
    </row>
    <row r="57" spans="1:5" ht="27" customHeight="1">
      <c r="A57" s="357" t="s">
        <v>72</v>
      </c>
      <c r="B57" s="7" t="s">
        <v>48</v>
      </c>
      <c r="C57" s="332" t="s">
        <v>360</v>
      </c>
      <c r="D57" s="337"/>
      <c r="E57" s="338"/>
    </row>
    <row r="58" spans="1:5" ht="30" customHeight="1">
      <c r="A58" s="357" t="s">
        <v>74</v>
      </c>
      <c r="B58" s="7" t="s">
        <v>241</v>
      </c>
      <c r="C58" s="336" t="s">
        <v>354</v>
      </c>
      <c r="D58" s="337"/>
      <c r="E58" s="338"/>
    </row>
    <row r="59" spans="1:5" ht="39.75" customHeight="1">
      <c r="A59" s="357" t="s">
        <v>76</v>
      </c>
      <c r="B59" s="7" t="s">
        <v>281</v>
      </c>
      <c r="C59" s="406" t="s">
        <v>373</v>
      </c>
      <c r="D59" s="368" t="s">
        <v>390</v>
      </c>
      <c r="E59" s="413" t="s">
        <v>379</v>
      </c>
    </row>
    <row r="60" spans="1:5" ht="39" customHeight="1">
      <c r="A60" s="357" t="s">
        <v>78</v>
      </c>
      <c r="B60" s="7" t="s">
        <v>282</v>
      </c>
      <c r="C60" s="406" t="s">
        <v>373</v>
      </c>
      <c r="D60" s="336" t="s">
        <v>400</v>
      </c>
      <c r="E60" s="413" t="s">
        <v>408</v>
      </c>
    </row>
    <row r="61" spans="1:5" ht="38.25">
      <c r="A61" s="357" t="s">
        <v>80</v>
      </c>
      <c r="B61" s="7" t="s">
        <v>283</v>
      </c>
      <c r="C61" s="406" t="s">
        <v>373</v>
      </c>
      <c r="D61" s="368" t="s">
        <v>401</v>
      </c>
      <c r="E61" s="413" t="s">
        <v>409</v>
      </c>
    </row>
    <row r="62" spans="1:5" ht="45.75" customHeight="1">
      <c r="A62" s="357" t="s">
        <v>81</v>
      </c>
      <c r="B62" s="7" t="s">
        <v>284</v>
      </c>
      <c r="C62" s="406" t="s">
        <v>373</v>
      </c>
      <c r="D62" s="336" t="s">
        <v>397</v>
      </c>
      <c r="E62" s="413" t="s">
        <v>406</v>
      </c>
    </row>
    <row r="63" spans="1:5" ht="40.5" customHeight="1">
      <c r="A63" s="357" t="s">
        <v>82</v>
      </c>
      <c r="B63" s="7" t="s">
        <v>285</v>
      </c>
      <c r="C63" s="406" t="s">
        <v>373</v>
      </c>
      <c r="D63" s="336" t="s">
        <v>388</v>
      </c>
      <c r="E63" s="413" t="s">
        <v>379</v>
      </c>
    </row>
    <row r="64" spans="1:5" ht="40.5" customHeight="1">
      <c r="A64" s="357" t="s">
        <v>83</v>
      </c>
      <c r="B64" s="7" t="s">
        <v>286</v>
      </c>
      <c r="C64" s="406" t="s">
        <v>373</v>
      </c>
      <c r="D64" s="336" t="s">
        <v>389</v>
      </c>
      <c r="E64" s="413" t="s">
        <v>379</v>
      </c>
    </row>
    <row r="65" spans="1:5" ht="42" customHeight="1">
      <c r="A65" s="357" t="s">
        <v>84</v>
      </c>
      <c r="B65" s="7" t="s">
        <v>287</v>
      </c>
      <c r="C65" s="406" t="s">
        <v>373</v>
      </c>
      <c r="D65" s="336" t="s">
        <v>385</v>
      </c>
      <c r="E65" s="413" t="s">
        <v>377</v>
      </c>
    </row>
    <row r="66" spans="1:5" ht="47.25" customHeight="1">
      <c r="A66" s="357" t="s">
        <v>85</v>
      </c>
      <c r="B66" s="7" t="s">
        <v>288</v>
      </c>
      <c r="C66" s="406" t="s">
        <v>373</v>
      </c>
      <c r="D66" s="336" t="s">
        <v>402</v>
      </c>
      <c r="E66" s="413" t="s">
        <v>410</v>
      </c>
    </row>
    <row r="67" spans="1:5" ht="42.75" customHeight="1" thickBot="1">
      <c r="A67" s="357" t="s">
        <v>86</v>
      </c>
      <c r="B67" s="7" t="s">
        <v>289</v>
      </c>
      <c r="C67" s="406" t="s">
        <v>373</v>
      </c>
      <c r="D67" s="336" t="s">
        <v>398</v>
      </c>
      <c r="E67" s="413" t="s">
        <v>407</v>
      </c>
    </row>
    <row r="68" spans="1:5" ht="13.5" customHeight="1" thickBot="1">
      <c r="A68" s="350"/>
      <c r="B68" s="351" t="s">
        <v>49</v>
      </c>
      <c r="C68" s="352"/>
      <c r="D68" s="352"/>
      <c r="E68" s="352"/>
    </row>
    <row r="69" spans="1:5" ht="19.5" customHeight="1">
      <c r="A69" s="357" t="s">
        <v>87</v>
      </c>
      <c r="B69" s="7" t="s">
        <v>347</v>
      </c>
      <c r="C69" s="336" t="s">
        <v>359</v>
      </c>
      <c r="E69" s="345"/>
    </row>
    <row r="70" spans="1:5" ht="18.75" customHeight="1">
      <c r="A70" s="370" t="s">
        <v>87</v>
      </c>
      <c r="B70" s="7" t="s">
        <v>336</v>
      </c>
      <c r="C70" s="336" t="s">
        <v>359</v>
      </c>
      <c r="D70" s="371"/>
      <c r="E70" s="338"/>
    </row>
    <row r="71" spans="1:5" ht="55.5" customHeight="1">
      <c r="A71" s="357" t="s">
        <v>88</v>
      </c>
      <c r="B71" s="7" t="s">
        <v>290</v>
      </c>
      <c r="C71" s="399" t="s">
        <v>373</v>
      </c>
      <c r="D71" s="372" t="s">
        <v>398</v>
      </c>
      <c r="E71" s="413" t="s">
        <v>407</v>
      </c>
    </row>
    <row r="72" spans="1:5" ht="39" customHeight="1">
      <c r="A72" s="357" t="s">
        <v>89</v>
      </c>
      <c r="B72" s="7" t="s">
        <v>291</v>
      </c>
      <c r="C72" s="399" t="s">
        <v>373</v>
      </c>
      <c r="D72" s="372" t="s">
        <v>382</v>
      </c>
      <c r="E72" s="413" t="s">
        <v>377</v>
      </c>
    </row>
    <row r="73" spans="1:5" ht="52.5" customHeight="1">
      <c r="A73" s="357" t="s">
        <v>90</v>
      </c>
      <c r="B73" s="14" t="s">
        <v>292</v>
      </c>
      <c r="C73" s="399" t="s">
        <v>373</v>
      </c>
      <c r="D73" s="372" t="s">
        <v>394</v>
      </c>
      <c r="E73" s="413" t="s">
        <v>377</v>
      </c>
    </row>
    <row r="74" spans="1:5" ht="46.5" customHeight="1" thickBot="1">
      <c r="A74" s="357" t="s">
        <v>91</v>
      </c>
      <c r="B74" s="14" t="s">
        <v>293</v>
      </c>
      <c r="C74" s="354" t="s">
        <v>373</v>
      </c>
      <c r="D74" s="372" t="s">
        <v>398</v>
      </c>
      <c r="E74" s="413" t="s">
        <v>407</v>
      </c>
    </row>
    <row r="75" spans="1:5" ht="13.5" thickBot="1">
      <c r="A75" s="657" t="s">
        <v>337</v>
      </c>
      <c r="B75" s="671"/>
      <c r="C75" s="661"/>
      <c r="D75" s="661"/>
      <c r="E75" s="662"/>
    </row>
    <row r="76" spans="1:5" ht="22.5" customHeight="1" thickBot="1">
      <c r="A76" s="357" t="s">
        <v>338</v>
      </c>
      <c r="B76" s="374" t="s">
        <v>339</v>
      </c>
      <c r="C76" s="375" t="s">
        <v>372</v>
      </c>
      <c r="D76" s="329"/>
      <c r="E76" s="330"/>
    </row>
    <row r="77" spans="1:5" ht="15.75" customHeight="1" thickBot="1">
      <c r="A77" s="657" t="s">
        <v>96</v>
      </c>
      <c r="B77" s="658"/>
      <c r="C77" s="659"/>
      <c r="D77" s="659"/>
      <c r="E77" s="660"/>
    </row>
    <row r="78" spans="1:5" ht="22.5" customHeight="1">
      <c r="A78" s="357" t="s">
        <v>97</v>
      </c>
      <c r="B78" s="366" t="s">
        <v>210</v>
      </c>
      <c r="C78" s="655" t="s">
        <v>374</v>
      </c>
      <c r="D78" s="358"/>
      <c r="E78" s="359"/>
    </row>
    <row r="79" spans="1:5" ht="24" customHeight="1" thickBot="1">
      <c r="A79" s="357" t="s">
        <v>98</v>
      </c>
      <c r="B79" s="366" t="s">
        <v>212</v>
      </c>
      <c r="C79" s="656"/>
      <c r="D79" s="346"/>
      <c r="E79" s="347"/>
    </row>
    <row r="80" spans="1:5" ht="19.5" customHeight="1" thickBot="1">
      <c r="A80" s="657" t="s">
        <v>100</v>
      </c>
      <c r="B80" s="658"/>
      <c r="C80" s="659"/>
      <c r="D80" s="659"/>
      <c r="E80" s="660"/>
    </row>
    <row r="81" spans="1:5" ht="17.25" customHeight="1">
      <c r="A81" s="357" t="s">
        <v>101</v>
      </c>
      <c r="B81" s="373" t="s">
        <v>340</v>
      </c>
      <c r="C81" s="655" t="s">
        <v>375</v>
      </c>
      <c r="D81" s="358"/>
      <c r="E81" s="359"/>
    </row>
    <row r="82" spans="1:5" ht="27.75" customHeight="1" thickBot="1">
      <c r="A82" s="357" t="s">
        <v>102</v>
      </c>
      <c r="B82" s="373" t="s">
        <v>103</v>
      </c>
      <c r="C82" s="656"/>
      <c r="D82" s="346"/>
      <c r="E82" s="347"/>
    </row>
    <row r="83" spans="1:5" ht="16.5" customHeight="1" thickBot="1">
      <c r="A83" s="657" t="s">
        <v>104</v>
      </c>
      <c r="B83" s="661"/>
      <c r="C83" s="661"/>
      <c r="D83" s="661"/>
      <c r="E83" s="662"/>
    </row>
    <row r="84" spans="1:5" ht="17.25" customHeight="1">
      <c r="A84" s="376" t="s">
        <v>341</v>
      </c>
      <c r="B84" s="402" t="s">
        <v>300</v>
      </c>
      <c r="C84" s="332" t="s">
        <v>360</v>
      </c>
      <c r="D84" s="377"/>
      <c r="E84" s="378"/>
    </row>
    <row r="85" spans="1:5" ht="19.5" customHeight="1">
      <c r="A85" s="376" t="s">
        <v>342</v>
      </c>
      <c r="B85" s="402" t="s">
        <v>301</v>
      </c>
      <c r="C85" s="336" t="s">
        <v>360</v>
      </c>
      <c r="D85" s="377"/>
      <c r="E85" s="378"/>
    </row>
    <row r="86" spans="1:5" ht="20.25" customHeight="1">
      <c r="A86" s="376" t="s">
        <v>343</v>
      </c>
      <c r="B86" s="402" t="s">
        <v>110</v>
      </c>
      <c r="C86" s="379" t="s">
        <v>376</v>
      </c>
      <c r="D86" s="377"/>
      <c r="E86" s="378"/>
    </row>
    <row r="87" spans="1:5" ht="20.25" customHeight="1">
      <c r="A87" s="376" t="s">
        <v>344</v>
      </c>
      <c r="B87" s="402" t="s">
        <v>42</v>
      </c>
      <c r="C87" s="336" t="s">
        <v>359</v>
      </c>
      <c r="D87" s="377"/>
      <c r="E87" s="378"/>
    </row>
    <row r="88" spans="1:5" ht="44.25" customHeight="1" thickBot="1">
      <c r="A88" s="380" t="s">
        <v>348</v>
      </c>
      <c r="B88" s="407" t="s">
        <v>302</v>
      </c>
      <c r="C88" s="354" t="s">
        <v>373</v>
      </c>
      <c r="D88" s="354" t="s">
        <v>394</v>
      </c>
      <c r="E88" s="410" t="s">
        <v>377</v>
      </c>
    </row>
    <row r="89" spans="1:5" ht="12.75">
      <c r="A89" s="381"/>
      <c r="B89" s="382"/>
      <c r="C89" s="382"/>
      <c r="D89" s="382"/>
      <c r="E89" s="382"/>
    </row>
    <row r="92" spans="2:5" ht="12.75">
      <c r="B92" s="383"/>
      <c r="C92" s="383"/>
      <c r="D92" s="383"/>
      <c r="E92" s="383"/>
    </row>
    <row r="93" spans="2:5" ht="12.75">
      <c r="B93" s="384"/>
      <c r="C93" s="385"/>
      <c r="D93" s="385"/>
      <c r="E93" s="385"/>
    </row>
    <row r="94" spans="2:5" ht="12.75">
      <c r="B94" s="384"/>
      <c r="C94" s="385"/>
      <c r="D94" s="385"/>
      <c r="E94" s="385"/>
    </row>
    <row r="95" spans="2:5" ht="12.75">
      <c r="B95" s="384"/>
      <c r="C95" s="385"/>
      <c r="D95" s="385"/>
      <c r="E95" s="385"/>
    </row>
    <row r="96" spans="2:5" ht="18.75">
      <c r="B96" s="386"/>
      <c r="C96" s="387"/>
      <c r="D96" s="387"/>
      <c r="E96" s="387"/>
    </row>
    <row r="100" spans="2:5" ht="12.75">
      <c r="B100" s="384"/>
      <c r="C100" s="385"/>
      <c r="D100" s="385"/>
      <c r="E100" s="385"/>
    </row>
    <row r="101" spans="1:5" ht="18">
      <c r="A101" s="168"/>
      <c r="B101" s="388"/>
      <c r="C101" s="389"/>
      <c r="D101" s="389"/>
      <c r="E101" s="389"/>
    </row>
    <row r="102" spans="1:5" ht="18">
      <c r="A102" s="168"/>
      <c r="B102" s="388"/>
      <c r="C102" s="389"/>
      <c r="D102" s="389"/>
      <c r="E102" s="389"/>
    </row>
    <row r="103" spans="1:5" ht="18">
      <c r="A103" s="168"/>
      <c r="B103" s="388"/>
      <c r="C103" s="389"/>
      <c r="D103" s="389"/>
      <c r="E103" s="389"/>
    </row>
    <row r="104" spans="1:5" ht="18">
      <c r="A104" s="168"/>
      <c r="B104" s="388"/>
      <c r="C104" s="389"/>
      <c r="D104" s="389"/>
      <c r="E104" s="389"/>
    </row>
    <row r="105" spans="1:5" ht="18">
      <c r="A105" s="168"/>
      <c r="B105" s="388"/>
      <c r="C105" s="389"/>
      <c r="D105" s="389"/>
      <c r="E105" s="389"/>
    </row>
    <row r="106" spans="1:5" ht="18">
      <c r="A106" s="168"/>
      <c r="B106" s="388"/>
      <c r="C106" s="389"/>
      <c r="D106" s="389"/>
      <c r="E106" s="389"/>
    </row>
    <row r="107" spans="1:5" ht="18">
      <c r="A107" s="168"/>
      <c r="B107" s="388"/>
      <c r="C107" s="389"/>
      <c r="D107" s="389"/>
      <c r="E107" s="389"/>
    </row>
    <row r="108" spans="2:5" ht="18.75">
      <c r="B108" s="390"/>
      <c r="C108" s="387"/>
      <c r="D108" s="387"/>
      <c r="E108" s="387"/>
    </row>
    <row r="109" spans="1:2" ht="12.75">
      <c r="A109" s="391"/>
      <c r="B109" s="392"/>
    </row>
    <row r="112" spans="2:5" ht="18.75">
      <c r="B112" s="386"/>
      <c r="C112" s="387"/>
      <c r="D112" s="387"/>
      <c r="E112" s="387"/>
    </row>
    <row r="113" ht="12.75">
      <c r="B113" s="393"/>
    </row>
    <row r="114" ht="12.75">
      <c r="B114" s="394"/>
    </row>
    <row r="115" ht="12.75">
      <c r="B115" s="395"/>
    </row>
    <row r="116" ht="12.75">
      <c r="B116" s="395"/>
    </row>
    <row r="117" ht="12.75">
      <c r="B117" s="396"/>
    </row>
    <row r="118" spans="2:5" ht="12.75">
      <c r="B118" s="397"/>
      <c r="C118" s="398"/>
      <c r="D118" s="398"/>
      <c r="E118" s="398"/>
    </row>
    <row r="119" spans="2:5" ht="12.75">
      <c r="B119" s="397"/>
      <c r="C119" s="398"/>
      <c r="D119" s="398"/>
      <c r="E119" s="398"/>
    </row>
    <row r="120" spans="2:5" ht="12.75">
      <c r="B120" s="397"/>
      <c r="C120" s="398"/>
      <c r="D120" s="398"/>
      <c r="E120" s="398"/>
    </row>
    <row r="121" spans="2:5" ht="12.75">
      <c r="B121" s="397"/>
      <c r="C121" s="398"/>
      <c r="D121" s="398"/>
      <c r="E121" s="398"/>
    </row>
    <row r="122" spans="2:5" ht="12.75">
      <c r="B122" s="397"/>
      <c r="C122" s="398"/>
      <c r="D122" s="398"/>
      <c r="E122" s="398"/>
    </row>
    <row r="123" spans="2:5" ht="12.75">
      <c r="B123" s="397"/>
      <c r="C123" s="398"/>
      <c r="D123" s="398"/>
      <c r="E123" s="398"/>
    </row>
    <row r="124" spans="2:5" ht="12.75">
      <c r="B124" s="397"/>
      <c r="C124" s="398"/>
      <c r="D124" s="398"/>
      <c r="E124" s="398"/>
    </row>
    <row r="125" spans="2:5" ht="12.75">
      <c r="B125" s="397"/>
      <c r="C125" s="398"/>
      <c r="D125" s="398"/>
      <c r="E125" s="398"/>
    </row>
    <row r="126" spans="2:5" ht="12.75">
      <c r="B126" s="397"/>
      <c r="C126" s="398"/>
      <c r="D126" s="398"/>
      <c r="E126" s="398"/>
    </row>
    <row r="127" spans="2:5" ht="12.75">
      <c r="B127" s="397"/>
      <c r="C127" s="398"/>
      <c r="D127" s="398"/>
      <c r="E127" s="398"/>
    </row>
    <row r="128" spans="2:5" ht="12.75">
      <c r="B128" s="397"/>
      <c r="C128" s="398"/>
      <c r="D128" s="398"/>
      <c r="E128" s="398"/>
    </row>
    <row r="129" spans="2:5" ht="12.75">
      <c r="B129" s="397"/>
      <c r="C129" s="398"/>
      <c r="D129" s="398"/>
      <c r="E129" s="398"/>
    </row>
    <row r="130" spans="2:5" ht="12.75">
      <c r="B130" s="397"/>
      <c r="C130" s="398"/>
      <c r="D130" s="398"/>
      <c r="E130" s="398"/>
    </row>
    <row r="131" spans="2:5" ht="12.75">
      <c r="B131" s="397"/>
      <c r="C131" s="398"/>
      <c r="D131" s="398"/>
      <c r="E131" s="398"/>
    </row>
    <row r="132" spans="2:5" ht="12.75">
      <c r="B132" s="397"/>
      <c r="C132" s="398"/>
      <c r="D132" s="398"/>
      <c r="E132" s="398"/>
    </row>
    <row r="133" spans="2:5" ht="12.75">
      <c r="B133" s="397"/>
      <c r="C133" s="398"/>
      <c r="D133" s="398"/>
      <c r="E133" s="398"/>
    </row>
    <row r="134" spans="2:5" ht="12.75">
      <c r="B134" s="397"/>
      <c r="C134" s="398"/>
      <c r="D134" s="398"/>
      <c r="E134" s="398"/>
    </row>
    <row r="135" spans="2:5" ht="12.75">
      <c r="B135" s="397"/>
      <c r="C135" s="398"/>
      <c r="D135" s="398"/>
      <c r="E135" s="398"/>
    </row>
    <row r="136" spans="2:5" ht="12.75">
      <c r="B136" s="397"/>
      <c r="C136" s="398"/>
      <c r="D136" s="398"/>
      <c r="E136" s="398"/>
    </row>
    <row r="137" spans="2:5" ht="12.75">
      <c r="B137" s="397"/>
      <c r="C137" s="398"/>
      <c r="D137" s="398"/>
      <c r="E137" s="398"/>
    </row>
    <row r="138" ht="12.75">
      <c r="B138" s="397"/>
    </row>
    <row r="139" spans="2:5" ht="12.75">
      <c r="B139" s="197"/>
      <c r="C139" s="197"/>
      <c r="D139" s="197"/>
      <c r="E139" s="197"/>
    </row>
    <row r="140" spans="2:5" ht="12.75">
      <c r="B140" s="197"/>
      <c r="C140" s="197"/>
      <c r="D140" s="197"/>
      <c r="E140" s="197"/>
    </row>
    <row r="141" spans="2:5" ht="12.75">
      <c r="B141" s="197"/>
      <c r="C141" s="197"/>
      <c r="D141" s="197"/>
      <c r="E141" s="197"/>
    </row>
    <row r="142" spans="2:5" ht="12.75">
      <c r="B142" s="197"/>
      <c r="C142" s="197"/>
      <c r="D142" s="197"/>
      <c r="E142" s="197"/>
    </row>
    <row r="143" spans="2:5" ht="12.75">
      <c r="B143" s="197"/>
      <c r="C143" s="197"/>
      <c r="D143" s="197"/>
      <c r="E143" s="197"/>
    </row>
    <row r="144" spans="2:5" ht="12.75">
      <c r="B144" s="197"/>
      <c r="C144" s="197"/>
      <c r="D144" s="197"/>
      <c r="E144" s="197"/>
    </row>
    <row r="145" spans="2:5" ht="12.75">
      <c r="B145" s="197"/>
      <c r="C145" s="197"/>
      <c r="D145" s="197"/>
      <c r="E145" s="197"/>
    </row>
    <row r="146" spans="2:5" ht="12.75">
      <c r="B146" s="197"/>
      <c r="C146" s="197"/>
      <c r="D146" s="197"/>
      <c r="E146" s="197"/>
    </row>
    <row r="147" spans="2:5" ht="12.75">
      <c r="B147" s="197"/>
      <c r="C147" s="197"/>
      <c r="D147" s="197"/>
      <c r="E147" s="197"/>
    </row>
    <row r="148" spans="2:5" ht="12.75">
      <c r="B148" s="197"/>
      <c r="C148" s="197"/>
      <c r="D148" s="197"/>
      <c r="E148" s="197"/>
    </row>
    <row r="149" spans="2:5" ht="12.75">
      <c r="B149" s="197"/>
      <c r="C149" s="197"/>
      <c r="D149" s="197"/>
      <c r="E149" s="197"/>
    </row>
    <row r="150" spans="3:5" ht="12.75">
      <c r="C150" s="197"/>
      <c r="D150" s="197"/>
      <c r="E150" s="197"/>
    </row>
    <row r="151" spans="3:5" ht="12.75">
      <c r="C151" s="197"/>
      <c r="D151" s="197"/>
      <c r="E151" s="197"/>
    </row>
    <row r="152" spans="3:5" ht="12.75">
      <c r="C152" s="197"/>
      <c r="D152" s="197"/>
      <c r="E152" s="197"/>
    </row>
    <row r="153" spans="3:5" ht="12.75">
      <c r="C153" s="197"/>
      <c r="D153" s="197"/>
      <c r="E153" s="197"/>
    </row>
    <row r="154" spans="3:5" ht="12.75">
      <c r="C154" s="197"/>
      <c r="D154" s="197"/>
      <c r="E154" s="197"/>
    </row>
    <row r="155" spans="3:5" ht="12.75">
      <c r="C155" s="197"/>
      <c r="D155" s="197"/>
      <c r="E155" s="197"/>
    </row>
    <row r="156" spans="3:5" ht="12.75">
      <c r="C156" s="197"/>
      <c r="D156" s="197"/>
      <c r="E156" s="197"/>
    </row>
    <row r="157" spans="3:5" ht="12.75">
      <c r="C157" s="197"/>
      <c r="D157" s="197"/>
      <c r="E157" s="197"/>
    </row>
    <row r="158" spans="3:5" ht="12.75">
      <c r="C158" s="197"/>
      <c r="D158" s="197"/>
      <c r="E158" s="197"/>
    </row>
    <row r="159" spans="3:5" ht="12.75">
      <c r="C159" s="197"/>
      <c r="D159" s="197"/>
      <c r="E159" s="197"/>
    </row>
    <row r="160" spans="3:5" ht="12.75">
      <c r="C160" s="197"/>
      <c r="D160" s="197"/>
      <c r="E160" s="197"/>
    </row>
    <row r="161" spans="3:5" ht="12.75">
      <c r="C161" s="197"/>
      <c r="D161" s="197"/>
      <c r="E161" s="197"/>
    </row>
    <row r="162" spans="3:5" ht="12.75">
      <c r="C162" s="197"/>
      <c r="D162" s="197"/>
      <c r="E162" s="197"/>
    </row>
    <row r="163" spans="3:5" ht="12.75">
      <c r="C163" s="197"/>
      <c r="D163" s="197"/>
      <c r="E163" s="197"/>
    </row>
    <row r="164" spans="3:5" ht="12.75">
      <c r="C164" s="197"/>
      <c r="D164" s="197"/>
      <c r="E164" s="197"/>
    </row>
    <row r="165" spans="3:5" ht="12.75">
      <c r="C165" s="197"/>
      <c r="D165" s="197"/>
      <c r="E165" s="197"/>
    </row>
    <row r="166" spans="3:5" ht="12.75">
      <c r="C166" s="197"/>
      <c r="D166" s="197"/>
      <c r="E166" s="197"/>
    </row>
    <row r="167" spans="3:5" ht="12.75">
      <c r="C167" s="197"/>
      <c r="D167" s="197"/>
      <c r="E167" s="197"/>
    </row>
    <row r="168" spans="3:5" ht="12.75">
      <c r="C168" s="197"/>
      <c r="D168" s="197"/>
      <c r="E168" s="197"/>
    </row>
    <row r="169" spans="3:5" ht="12.75">
      <c r="C169" s="197"/>
      <c r="D169" s="197"/>
      <c r="E169" s="197"/>
    </row>
    <row r="170" spans="3:5" ht="12.75">
      <c r="C170" s="197"/>
      <c r="D170" s="197"/>
      <c r="E170" s="197"/>
    </row>
    <row r="171" spans="3:5" ht="12.75">
      <c r="C171" s="197"/>
      <c r="D171" s="197"/>
      <c r="E171" s="197"/>
    </row>
    <row r="172" spans="3:5" ht="12.75">
      <c r="C172" s="197"/>
      <c r="D172" s="197"/>
      <c r="E172" s="197"/>
    </row>
    <row r="173" spans="3:5" ht="12.75">
      <c r="C173" s="197"/>
      <c r="D173" s="197"/>
      <c r="E173" s="197"/>
    </row>
    <row r="174" spans="3:5" ht="12.75">
      <c r="C174" s="197"/>
      <c r="D174" s="197"/>
      <c r="E174" s="197"/>
    </row>
    <row r="175" spans="3:5" ht="12.75">
      <c r="C175" s="197"/>
      <c r="D175" s="197"/>
      <c r="E175" s="197"/>
    </row>
    <row r="176" spans="3:5" ht="12.75">
      <c r="C176" s="197"/>
      <c r="D176" s="197"/>
      <c r="E176" s="197"/>
    </row>
    <row r="177" spans="3:5" ht="12.75">
      <c r="C177" s="197"/>
      <c r="D177" s="197"/>
      <c r="E177" s="197"/>
    </row>
    <row r="178" spans="3:5" ht="12.75">
      <c r="C178" s="197"/>
      <c r="D178" s="197"/>
      <c r="E178" s="197"/>
    </row>
    <row r="179" spans="3:5" ht="12.75">
      <c r="C179" s="197"/>
      <c r="D179" s="197"/>
      <c r="E179" s="197"/>
    </row>
    <row r="180" spans="3:5" ht="12.75">
      <c r="C180" s="197"/>
      <c r="D180" s="197"/>
      <c r="E180" s="197"/>
    </row>
    <row r="181" spans="3:5" ht="12.75">
      <c r="C181" s="197"/>
      <c r="D181" s="197"/>
      <c r="E181" s="197"/>
    </row>
    <row r="182" spans="3:5" ht="12.75">
      <c r="C182" s="197"/>
      <c r="D182" s="197"/>
      <c r="E182" s="197"/>
    </row>
    <row r="183" spans="3:5" ht="12.75">
      <c r="C183" s="197"/>
      <c r="D183" s="197"/>
      <c r="E183" s="197"/>
    </row>
    <row r="184" spans="3:5" ht="12.75">
      <c r="C184" s="197"/>
      <c r="D184" s="197"/>
      <c r="E184" s="197"/>
    </row>
    <row r="185" spans="3:5" ht="12.75">
      <c r="C185" s="197"/>
      <c r="D185" s="197"/>
      <c r="E185" s="197"/>
    </row>
    <row r="186" spans="3:5" ht="12.75">
      <c r="C186" s="197"/>
      <c r="D186" s="197"/>
      <c r="E186" s="197"/>
    </row>
    <row r="187" spans="3:5" ht="12.75">
      <c r="C187" s="197"/>
      <c r="D187" s="197"/>
      <c r="E187" s="197"/>
    </row>
    <row r="188" spans="3:5" ht="12.75">
      <c r="C188" s="197"/>
      <c r="D188" s="197"/>
      <c r="E188" s="197"/>
    </row>
    <row r="189" spans="3:5" ht="12.75">
      <c r="C189" s="197"/>
      <c r="D189" s="197"/>
      <c r="E189" s="197"/>
    </row>
    <row r="190" spans="3:5" ht="12.75">
      <c r="C190" s="197"/>
      <c r="D190" s="197"/>
      <c r="E190" s="197"/>
    </row>
    <row r="191" spans="3:5" ht="12.75">
      <c r="C191" s="197"/>
      <c r="D191" s="197"/>
      <c r="E191" s="197"/>
    </row>
    <row r="192" spans="3:5" ht="12.75">
      <c r="C192" s="197"/>
      <c r="D192" s="197"/>
      <c r="E192" s="197"/>
    </row>
    <row r="193" spans="3:5" ht="12.75">
      <c r="C193" s="197"/>
      <c r="D193" s="197"/>
      <c r="E193" s="197"/>
    </row>
    <row r="194" spans="3:5" ht="12.75">
      <c r="C194" s="197"/>
      <c r="D194" s="197"/>
      <c r="E194" s="197"/>
    </row>
    <row r="195" spans="3:5" ht="12.75">
      <c r="C195" s="197"/>
      <c r="D195" s="197"/>
      <c r="E195" s="197"/>
    </row>
    <row r="196" spans="3:5" ht="12.75">
      <c r="C196" s="197"/>
      <c r="D196" s="197"/>
      <c r="E196" s="197"/>
    </row>
    <row r="197" spans="3:5" ht="12.75">
      <c r="C197" s="197"/>
      <c r="D197" s="197"/>
      <c r="E197" s="197"/>
    </row>
    <row r="198" spans="3:5" ht="12.75">
      <c r="C198" s="197"/>
      <c r="D198" s="197"/>
      <c r="E198" s="197"/>
    </row>
    <row r="199" spans="3:5" ht="12.75">
      <c r="C199" s="197"/>
      <c r="D199" s="197"/>
      <c r="E199" s="197"/>
    </row>
    <row r="200" spans="3:5" ht="12.75">
      <c r="C200" s="197"/>
      <c r="D200" s="197"/>
      <c r="E200" s="197"/>
    </row>
    <row r="201" spans="3:5" ht="12.75">
      <c r="C201" s="197"/>
      <c r="D201" s="197"/>
      <c r="E201" s="197"/>
    </row>
    <row r="202" spans="3:5" ht="12.75">
      <c r="C202" s="197"/>
      <c r="D202" s="197"/>
      <c r="E202" s="197"/>
    </row>
    <row r="203" spans="3:5" ht="12.75">
      <c r="C203" s="197"/>
      <c r="D203" s="197"/>
      <c r="E203" s="197"/>
    </row>
    <row r="204" spans="3:5" ht="12.75">
      <c r="C204" s="197"/>
      <c r="D204" s="197"/>
      <c r="E204" s="197"/>
    </row>
    <row r="205" spans="3:5" ht="12.75">
      <c r="C205" s="197"/>
      <c r="D205" s="197"/>
      <c r="E205" s="197"/>
    </row>
    <row r="206" spans="3:5" ht="12.75">
      <c r="C206" s="197"/>
      <c r="D206" s="197"/>
      <c r="E206" s="197"/>
    </row>
    <row r="207" spans="3:5" ht="12.75">
      <c r="C207" s="197"/>
      <c r="D207" s="197"/>
      <c r="E207" s="197"/>
    </row>
    <row r="208" spans="3:5" ht="12.75">
      <c r="C208" s="197"/>
      <c r="D208" s="197"/>
      <c r="E208" s="197"/>
    </row>
    <row r="209" spans="3:5" ht="12.75">
      <c r="C209" s="197"/>
      <c r="D209" s="197"/>
      <c r="E209" s="197"/>
    </row>
    <row r="210" spans="3:5" ht="12.75">
      <c r="C210" s="197"/>
      <c r="D210" s="197"/>
      <c r="E210" s="197"/>
    </row>
    <row r="211" spans="3:5" ht="12.75">
      <c r="C211" s="197"/>
      <c r="D211" s="197"/>
      <c r="E211" s="197"/>
    </row>
    <row r="212" spans="3:5" ht="12.75">
      <c r="C212" s="197"/>
      <c r="D212" s="197"/>
      <c r="E212" s="197"/>
    </row>
    <row r="213" spans="3:5" ht="12.75">
      <c r="C213" s="197"/>
      <c r="D213" s="197"/>
      <c r="E213" s="197"/>
    </row>
    <row r="214" spans="3:5" ht="12.75">
      <c r="C214" s="197"/>
      <c r="D214" s="197"/>
      <c r="E214" s="197"/>
    </row>
    <row r="215" spans="3:5" ht="12.75">
      <c r="C215" s="197"/>
      <c r="D215" s="197"/>
      <c r="E215" s="197"/>
    </row>
    <row r="216" spans="3:5" ht="12.75">
      <c r="C216" s="197"/>
      <c r="D216" s="197"/>
      <c r="E216" s="197"/>
    </row>
    <row r="217" spans="3:5" ht="12.75">
      <c r="C217" s="197"/>
      <c r="D217" s="197"/>
      <c r="E217" s="197"/>
    </row>
    <row r="218" spans="3:5" ht="12.75">
      <c r="C218" s="197"/>
      <c r="D218" s="197"/>
      <c r="E218" s="197"/>
    </row>
    <row r="219" spans="3:5" ht="12.75">
      <c r="C219" s="197"/>
      <c r="D219" s="197"/>
      <c r="E219" s="197"/>
    </row>
    <row r="220" spans="3:5" ht="12.75">
      <c r="C220" s="197"/>
      <c r="D220" s="197"/>
      <c r="E220" s="197"/>
    </row>
    <row r="221" spans="3:5" ht="12.75">
      <c r="C221" s="197"/>
      <c r="D221" s="197"/>
      <c r="E221" s="197"/>
    </row>
    <row r="222" spans="3:5" ht="12.75">
      <c r="C222" s="197"/>
      <c r="D222" s="197"/>
      <c r="E222" s="197"/>
    </row>
    <row r="223" spans="3:5" ht="12.75">
      <c r="C223" s="197"/>
      <c r="D223" s="197"/>
      <c r="E223" s="197"/>
    </row>
    <row r="224" spans="3:5" ht="12.75">
      <c r="C224" s="197"/>
      <c r="D224" s="197"/>
      <c r="E224" s="197"/>
    </row>
    <row r="225" spans="3:5" ht="12.75">
      <c r="C225" s="197"/>
      <c r="D225" s="197"/>
      <c r="E225" s="197"/>
    </row>
    <row r="226" spans="3:5" ht="12.75">
      <c r="C226" s="197"/>
      <c r="D226" s="197"/>
      <c r="E226" s="197"/>
    </row>
    <row r="227" spans="3:5" ht="12.75">
      <c r="C227" s="197"/>
      <c r="D227" s="197"/>
      <c r="E227" s="197"/>
    </row>
    <row r="228" spans="3:5" ht="12.75">
      <c r="C228" s="197"/>
      <c r="D228" s="197"/>
      <c r="E228" s="197"/>
    </row>
    <row r="229" spans="3:5" ht="12.75">
      <c r="C229" s="197"/>
      <c r="D229" s="197"/>
      <c r="E229" s="197"/>
    </row>
    <row r="230" spans="3:5" ht="12.75">
      <c r="C230" s="197"/>
      <c r="D230" s="197"/>
      <c r="E230" s="197"/>
    </row>
    <row r="231" spans="3:5" ht="12.75">
      <c r="C231" s="197"/>
      <c r="D231" s="197"/>
      <c r="E231" s="197"/>
    </row>
    <row r="232" spans="3:5" ht="12.75">
      <c r="C232" s="197"/>
      <c r="D232" s="197"/>
      <c r="E232" s="197"/>
    </row>
    <row r="233" spans="3:5" ht="12.75">
      <c r="C233" s="197"/>
      <c r="D233" s="197"/>
      <c r="E233" s="197"/>
    </row>
    <row r="234" spans="3:5" ht="12.75">
      <c r="C234" s="197"/>
      <c r="D234" s="197"/>
      <c r="E234" s="197"/>
    </row>
    <row r="235" spans="3:5" ht="12.75">
      <c r="C235" s="197"/>
      <c r="D235" s="197"/>
      <c r="E235" s="197"/>
    </row>
    <row r="236" spans="3:5" ht="12.75">
      <c r="C236" s="197"/>
      <c r="D236" s="197"/>
      <c r="E236" s="197"/>
    </row>
    <row r="237" spans="3:5" ht="12.75">
      <c r="C237" s="197"/>
      <c r="D237" s="197"/>
      <c r="E237" s="197"/>
    </row>
    <row r="238" spans="3:5" ht="12.75">
      <c r="C238" s="197"/>
      <c r="D238" s="197"/>
      <c r="E238" s="197"/>
    </row>
    <row r="239" spans="3:5" ht="12.75">
      <c r="C239" s="197"/>
      <c r="D239" s="197"/>
      <c r="E239" s="197"/>
    </row>
    <row r="240" spans="3:5" ht="12.75">
      <c r="C240" s="197"/>
      <c r="D240" s="197"/>
      <c r="E240" s="197"/>
    </row>
    <row r="241" spans="3:5" ht="12.75">
      <c r="C241" s="197"/>
      <c r="D241" s="197"/>
      <c r="E241" s="197"/>
    </row>
    <row r="242" spans="3:5" ht="12.75">
      <c r="C242" s="197"/>
      <c r="D242" s="197"/>
      <c r="E242" s="197"/>
    </row>
    <row r="243" spans="3:5" ht="12.75">
      <c r="C243" s="197"/>
      <c r="D243" s="197"/>
      <c r="E243" s="197"/>
    </row>
    <row r="244" spans="3:5" ht="12.75">
      <c r="C244" s="197"/>
      <c r="D244" s="197"/>
      <c r="E244" s="197"/>
    </row>
    <row r="245" spans="3:5" ht="12.75">
      <c r="C245" s="197"/>
      <c r="D245" s="197"/>
      <c r="E245" s="197"/>
    </row>
    <row r="246" spans="3:5" ht="12.75">
      <c r="C246" s="197"/>
      <c r="D246" s="197"/>
      <c r="E246" s="197"/>
    </row>
    <row r="247" spans="3:5" ht="12.75">
      <c r="C247" s="197"/>
      <c r="D247" s="197"/>
      <c r="E247" s="197"/>
    </row>
    <row r="248" spans="3:5" ht="12.75">
      <c r="C248" s="197"/>
      <c r="D248" s="197"/>
      <c r="E248" s="197"/>
    </row>
    <row r="249" spans="3:5" ht="12.75">
      <c r="C249" s="197"/>
      <c r="D249" s="197"/>
      <c r="E249" s="197"/>
    </row>
    <row r="250" spans="3:5" ht="12.75">
      <c r="C250" s="197"/>
      <c r="D250" s="197"/>
      <c r="E250" s="197"/>
    </row>
    <row r="251" spans="3:5" ht="12.75">
      <c r="C251" s="197"/>
      <c r="D251" s="197"/>
      <c r="E251" s="197"/>
    </row>
    <row r="252" spans="3:5" ht="12.75">
      <c r="C252" s="197"/>
      <c r="D252" s="197"/>
      <c r="E252" s="197"/>
    </row>
    <row r="253" spans="3:5" ht="12.75">
      <c r="C253" s="197"/>
      <c r="D253" s="197"/>
      <c r="E253" s="197"/>
    </row>
    <row r="254" spans="3:5" ht="12.75">
      <c r="C254" s="197"/>
      <c r="D254" s="197"/>
      <c r="E254" s="197"/>
    </row>
    <row r="255" spans="3:5" ht="12.75">
      <c r="C255" s="197"/>
      <c r="D255" s="197"/>
      <c r="E255" s="197"/>
    </row>
    <row r="256" spans="3:5" ht="12.75">
      <c r="C256" s="197"/>
      <c r="D256" s="197"/>
      <c r="E256" s="197"/>
    </row>
    <row r="257" spans="3:5" ht="12.75">
      <c r="C257" s="197"/>
      <c r="D257" s="197"/>
      <c r="E257" s="197"/>
    </row>
    <row r="258" spans="3:5" ht="12.75">
      <c r="C258" s="197"/>
      <c r="D258" s="197"/>
      <c r="E258" s="197"/>
    </row>
    <row r="259" spans="3:5" ht="12.75">
      <c r="C259" s="197"/>
      <c r="D259" s="197"/>
      <c r="E259" s="197"/>
    </row>
    <row r="260" spans="3:5" ht="12.75">
      <c r="C260" s="197"/>
      <c r="D260" s="197"/>
      <c r="E260" s="197"/>
    </row>
    <row r="261" spans="3:5" ht="12.75">
      <c r="C261" s="197"/>
      <c r="D261" s="197"/>
      <c r="E261" s="197"/>
    </row>
    <row r="262" spans="3:5" ht="12.75">
      <c r="C262" s="197"/>
      <c r="D262" s="197"/>
      <c r="E262" s="197"/>
    </row>
    <row r="263" spans="3:5" ht="12.75">
      <c r="C263" s="197"/>
      <c r="D263" s="197"/>
      <c r="E263" s="197"/>
    </row>
    <row r="264" spans="3:5" ht="12.75">
      <c r="C264" s="197"/>
      <c r="D264" s="197"/>
      <c r="E264" s="197"/>
    </row>
    <row r="265" spans="3:5" ht="12.75">
      <c r="C265" s="197"/>
      <c r="D265" s="197"/>
      <c r="E265" s="197"/>
    </row>
    <row r="266" spans="3:5" ht="12.75">
      <c r="C266" s="197"/>
      <c r="D266" s="197"/>
      <c r="E266" s="197"/>
    </row>
    <row r="267" spans="3:5" ht="12.75">
      <c r="C267" s="197"/>
      <c r="D267" s="197"/>
      <c r="E267" s="197"/>
    </row>
    <row r="268" spans="3:5" ht="12.75">
      <c r="C268" s="197"/>
      <c r="D268" s="197"/>
      <c r="E268" s="197"/>
    </row>
    <row r="269" spans="3:5" ht="12.75">
      <c r="C269" s="197"/>
      <c r="D269" s="197"/>
      <c r="E269" s="197"/>
    </row>
    <row r="270" spans="3:5" ht="12.75">
      <c r="C270" s="197"/>
      <c r="D270" s="197"/>
      <c r="E270" s="197"/>
    </row>
    <row r="271" spans="3:5" ht="12.75">
      <c r="C271" s="197"/>
      <c r="D271" s="197"/>
      <c r="E271" s="197"/>
    </row>
    <row r="272" spans="3:5" ht="12.75">
      <c r="C272" s="197"/>
      <c r="D272" s="197"/>
      <c r="E272" s="197"/>
    </row>
    <row r="273" spans="3:5" ht="12.75">
      <c r="C273" s="197"/>
      <c r="D273" s="197"/>
      <c r="E273" s="197"/>
    </row>
    <row r="274" spans="3:5" ht="12.75">
      <c r="C274" s="197"/>
      <c r="D274" s="197"/>
      <c r="E274" s="197"/>
    </row>
    <row r="275" spans="3:5" ht="12.75">
      <c r="C275" s="197"/>
      <c r="D275" s="197"/>
      <c r="E275" s="197"/>
    </row>
    <row r="276" spans="3:5" ht="12.75">
      <c r="C276" s="197"/>
      <c r="D276" s="197"/>
      <c r="E276" s="197"/>
    </row>
    <row r="277" spans="3:5" ht="12.75">
      <c r="C277" s="197"/>
      <c r="D277" s="197"/>
      <c r="E277" s="197"/>
    </row>
    <row r="278" spans="3:5" ht="12.75">
      <c r="C278" s="197"/>
      <c r="D278" s="197"/>
      <c r="E278" s="197"/>
    </row>
    <row r="279" spans="3:5" ht="12.75">
      <c r="C279" s="197"/>
      <c r="D279" s="197"/>
      <c r="E279" s="197"/>
    </row>
    <row r="280" spans="3:5" ht="12.75">
      <c r="C280" s="197"/>
      <c r="D280" s="197"/>
      <c r="E280" s="197"/>
    </row>
    <row r="281" spans="3:5" ht="12.75">
      <c r="C281" s="197"/>
      <c r="D281" s="197"/>
      <c r="E281" s="197"/>
    </row>
    <row r="282" spans="3:5" ht="12.75">
      <c r="C282" s="197"/>
      <c r="D282" s="197"/>
      <c r="E282" s="197"/>
    </row>
    <row r="283" spans="3:5" ht="12.75">
      <c r="C283" s="197"/>
      <c r="D283" s="197"/>
      <c r="E283" s="197"/>
    </row>
    <row r="284" spans="3:5" ht="12.75">
      <c r="C284" s="197"/>
      <c r="D284" s="197"/>
      <c r="E284" s="197"/>
    </row>
    <row r="285" spans="3:5" ht="12.75">
      <c r="C285" s="197"/>
      <c r="D285" s="197"/>
      <c r="E285" s="197"/>
    </row>
    <row r="286" spans="3:5" ht="12.75">
      <c r="C286" s="197"/>
      <c r="D286" s="197"/>
      <c r="E286" s="197"/>
    </row>
    <row r="287" spans="3:5" ht="12.75">
      <c r="C287" s="197"/>
      <c r="D287" s="197"/>
      <c r="E287" s="197"/>
    </row>
    <row r="288" spans="3:5" ht="12.75">
      <c r="C288" s="197"/>
      <c r="D288" s="197"/>
      <c r="E288" s="197"/>
    </row>
    <row r="289" spans="3:5" ht="12.75">
      <c r="C289" s="197"/>
      <c r="D289" s="197"/>
      <c r="E289" s="197"/>
    </row>
    <row r="290" spans="3:5" ht="12.75">
      <c r="C290" s="197"/>
      <c r="D290" s="197"/>
      <c r="E290" s="197"/>
    </row>
    <row r="291" spans="3:5" ht="12.75">
      <c r="C291" s="197"/>
      <c r="D291" s="197"/>
      <c r="E291" s="197"/>
    </row>
    <row r="292" spans="3:5" ht="12.75">
      <c r="C292" s="197"/>
      <c r="D292" s="197"/>
      <c r="E292" s="197"/>
    </row>
    <row r="293" spans="3:5" ht="12.75">
      <c r="C293" s="197"/>
      <c r="D293" s="197"/>
      <c r="E293" s="197"/>
    </row>
    <row r="294" spans="3:5" ht="12.75">
      <c r="C294" s="197"/>
      <c r="D294" s="197"/>
      <c r="E294" s="197"/>
    </row>
    <row r="295" spans="3:5" ht="12.75">
      <c r="C295" s="197"/>
      <c r="D295" s="197"/>
      <c r="E295" s="197"/>
    </row>
    <row r="296" spans="3:5" ht="12.75">
      <c r="C296" s="197"/>
      <c r="D296" s="197"/>
      <c r="E296" s="197"/>
    </row>
    <row r="297" spans="3:5" ht="12.75">
      <c r="C297" s="197"/>
      <c r="D297" s="197"/>
      <c r="E297" s="197"/>
    </row>
    <row r="298" spans="3:5" ht="12.75">
      <c r="C298" s="197"/>
      <c r="D298" s="197"/>
      <c r="E298" s="197"/>
    </row>
    <row r="299" spans="3:5" ht="12.75">
      <c r="C299" s="197"/>
      <c r="D299" s="197"/>
      <c r="E299" s="197"/>
    </row>
    <row r="300" spans="3:5" ht="12.75">
      <c r="C300" s="197"/>
      <c r="D300" s="197"/>
      <c r="E300" s="197"/>
    </row>
    <row r="301" spans="3:5" ht="12.75">
      <c r="C301" s="197"/>
      <c r="D301" s="197"/>
      <c r="E301" s="197"/>
    </row>
    <row r="302" spans="3:5" ht="12.75">
      <c r="C302" s="197"/>
      <c r="D302" s="197"/>
      <c r="E302" s="197"/>
    </row>
    <row r="303" spans="3:5" ht="12.75">
      <c r="C303" s="197"/>
      <c r="D303" s="197"/>
      <c r="E303" s="197"/>
    </row>
    <row r="304" spans="3:5" ht="12.75">
      <c r="C304" s="197"/>
      <c r="D304" s="197"/>
      <c r="E304" s="197"/>
    </row>
    <row r="305" spans="3:5" ht="12.75">
      <c r="C305" s="197"/>
      <c r="D305" s="197"/>
      <c r="E305" s="197"/>
    </row>
    <row r="306" spans="3:5" ht="12.75">
      <c r="C306" s="197"/>
      <c r="D306" s="197"/>
      <c r="E306" s="197"/>
    </row>
    <row r="307" spans="3:5" ht="12.75">
      <c r="C307" s="197"/>
      <c r="D307" s="197"/>
      <c r="E307" s="197"/>
    </row>
    <row r="308" spans="3:5" ht="12.75">
      <c r="C308" s="197"/>
      <c r="D308" s="197"/>
      <c r="E308" s="197"/>
    </row>
    <row r="309" spans="3:5" ht="12.75">
      <c r="C309" s="197"/>
      <c r="D309" s="197"/>
      <c r="E309" s="197"/>
    </row>
    <row r="310" spans="3:5" ht="12.75">
      <c r="C310" s="197"/>
      <c r="D310" s="197"/>
      <c r="E310" s="197"/>
    </row>
    <row r="311" spans="3:5" ht="12.75">
      <c r="C311" s="197"/>
      <c r="D311" s="197"/>
      <c r="E311" s="197"/>
    </row>
    <row r="312" spans="3:5" ht="12.75">
      <c r="C312" s="197"/>
      <c r="D312" s="197"/>
      <c r="E312" s="197"/>
    </row>
    <row r="313" spans="3:5" ht="12.75">
      <c r="C313" s="197"/>
      <c r="D313" s="197"/>
      <c r="E313" s="197"/>
    </row>
    <row r="314" spans="3:5" ht="12.75">
      <c r="C314" s="197"/>
      <c r="D314" s="197"/>
      <c r="E314" s="197"/>
    </row>
    <row r="315" spans="3:5" ht="12.75">
      <c r="C315" s="197"/>
      <c r="D315" s="197"/>
      <c r="E315" s="197"/>
    </row>
    <row r="316" spans="3:5" ht="12.75">
      <c r="C316" s="197"/>
      <c r="D316" s="197"/>
      <c r="E316" s="197"/>
    </row>
    <row r="317" spans="3:5" ht="12.75">
      <c r="C317" s="197"/>
      <c r="D317" s="197"/>
      <c r="E317" s="197"/>
    </row>
    <row r="318" spans="3:5" ht="12.75">
      <c r="C318" s="197"/>
      <c r="D318" s="197"/>
      <c r="E318" s="197"/>
    </row>
    <row r="319" spans="3:5" ht="12.75">
      <c r="C319" s="197"/>
      <c r="D319" s="197"/>
      <c r="E319" s="197"/>
    </row>
    <row r="320" spans="3:5" ht="12.75">
      <c r="C320" s="197"/>
      <c r="D320" s="197"/>
      <c r="E320" s="197"/>
    </row>
    <row r="321" spans="3:5" ht="12.75">
      <c r="C321" s="197"/>
      <c r="D321" s="197"/>
      <c r="E321" s="197"/>
    </row>
    <row r="322" spans="3:5" ht="12.75">
      <c r="C322" s="197"/>
      <c r="D322" s="197"/>
      <c r="E322" s="197"/>
    </row>
    <row r="323" spans="3:5" ht="12.75">
      <c r="C323" s="197"/>
      <c r="D323" s="197"/>
      <c r="E323" s="197"/>
    </row>
    <row r="324" spans="3:5" ht="12.75">
      <c r="C324" s="197"/>
      <c r="D324" s="197"/>
      <c r="E324" s="197"/>
    </row>
    <row r="325" spans="3:5" ht="12.75">
      <c r="C325" s="197"/>
      <c r="D325" s="197"/>
      <c r="E325" s="197"/>
    </row>
    <row r="326" spans="3:5" ht="12.75">
      <c r="C326" s="197"/>
      <c r="D326" s="197"/>
      <c r="E326" s="197"/>
    </row>
    <row r="327" spans="3:5" ht="12.75">
      <c r="C327" s="197"/>
      <c r="D327" s="197"/>
      <c r="E327" s="197"/>
    </row>
    <row r="328" spans="3:5" ht="12.75">
      <c r="C328" s="197"/>
      <c r="D328" s="197"/>
      <c r="E328" s="197"/>
    </row>
    <row r="329" spans="3:5" ht="12.75">
      <c r="C329" s="197"/>
      <c r="D329" s="197"/>
      <c r="E329" s="197"/>
    </row>
    <row r="330" spans="3:5" ht="12.75">
      <c r="C330" s="197"/>
      <c r="D330" s="197"/>
      <c r="E330" s="197"/>
    </row>
    <row r="331" spans="3:5" ht="12.75">
      <c r="C331" s="197"/>
      <c r="D331" s="197"/>
      <c r="E331" s="197"/>
    </row>
    <row r="332" spans="3:5" ht="12.75">
      <c r="C332" s="197"/>
      <c r="D332" s="197"/>
      <c r="E332" s="197"/>
    </row>
    <row r="333" spans="3:5" ht="12.75">
      <c r="C333" s="197"/>
      <c r="D333" s="197"/>
      <c r="E333" s="197"/>
    </row>
    <row r="334" spans="3:5" ht="12.75">
      <c r="C334" s="197"/>
      <c r="D334" s="197"/>
      <c r="E334" s="197"/>
    </row>
    <row r="335" spans="3:5" ht="12.75">
      <c r="C335" s="197"/>
      <c r="D335" s="197"/>
      <c r="E335" s="197"/>
    </row>
    <row r="336" spans="3:5" ht="12.75">
      <c r="C336" s="197"/>
      <c r="D336" s="197"/>
      <c r="E336" s="197"/>
    </row>
    <row r="337" spans="3:5" ht="12.75">
      <c r="C337" s="197"/>
      <c r="D337" s="197"/>
      <c r="E337" s="197"/>
    </row>
    <row r="338" spans="3:5" ht="12.75">
      <c r="C338" s="197"/>
      <c r="D338" s="197"/>
      <c r="E338" s="197"/>
    </row>
    <row r="339" spans="3:5" ht="12.75">
      <c r="C339" s="197"/>
      <c r="D339" s="197"/>
      <c r="E339" s="197"/>
    </row>
    <row r="340" spans="3:5" ht="12.75">
      <c r="C340" s="197"/>
      <c r="D340" s="197"/>
      <c r="E340" s="197"/>
    </row>
    <row r="341" spans="3:5" ht="12.75">
      <c r="C341" s="197"/>
      <c r="D341" s="197"/>
      <c r="E341" s="197"/>
    </row>
    <row r="342" spans="3:5" ht="12.75">
      <c r="C342" s="197"/>
      <c r="D342" s="197"/>
      <c r="E342" s="197"/>
    </row>
    <row r="343" spans="3:5" ht="12.75">
      <c r="C343" s="197"/>
      <c r="D343" s="197"/>
      <c r="E343" s="197"/>
    </row>
    <row r="344" spans="3:5" ht="12.75">
      <c r="C344" s="197"/>
      <c r="D344" s="197"/>
      <c r="E344" s="197"/>
    </row>
    <row r="345" spans="3:5" ht="12.75">
      <c r="C345" s="197"/>
      <c r="D345" s="197"/>
      <c r="E345" s="197"/>
    </row>
    <row r="346" spans="3:5" ht="12.75">
      <c r="C346" s="197"/>
      <c r="D346" s="197"/>
      <c r="E346" s="197"/>
    </row>
    <row r="347" spans="3:5" ht="12.75">
      <c r="C347" s="197"/>
      <c r="D347" s="197"/>
      <c r="E347" s="197"/>
    </row>
    <row r="348" spans="3:5" ht="12.75">
      <c r="C348" s="197"/>
      <c r="D348" s="197"/>
      <c r="E348" s="197"/>
    </row>
    <row r="349" spans="3:5" ht="12.75">
      <c r="C349" s="197"/>
      <c r="D349" s="197"/>
      <c r="E349" s="197"/>
    </row>
    <row r="350" spans="3:5" ht="12.75">
      <c r="C350" s="197"/>
      <c r="D350" s="197"/>
      <c r="E350" s="197"/>
    </row>
    <row r="351" spans="3:5" ht="12.75">
      <c r="C351" s="197"/>
      <c r="D351" s="197"/>
      <c r="E351" s="197"/>
    </row>
    <row r="352" spans="3:5" ht="12.75">
      <c r="C352" s="197"/>
      <c r="D352" s="197"/>
      <c r="E352" s="197"/>
    </row>
    <row r="353" spans="3:5" ht="12.75">
      <c r="C353" s="197"/>
      <c r="D353" s="197"/>
      <c r="E353" s="197"/>
    </row>
    <row r="354" spans="3:5" ht="12.75">
      <c r="C354" s="197"/>
      <c r="D354" s="197"/>
      <c r="E354" s="197"/>
    </row>
    <row r="355" spans="3:5" ht="12.75">
      <c r="C355" s="197"/>
      <c r="D355" s="197"/>
      <c r="E355" s="197"/>
    </row>
    <row r="356" spans="3:5" ht="12.75">
      <c r="C356" s="197"/>
      <c r="D356" s="197"/>
      <c r="E356" s="197"/>
    </row>
    <row r="357" spans="3:5" ht="12.75">
      <c r="C357" s="197"/>
      <c r="D357" s="197"/>
      <c r="E357" s="197"/>
    </row>
    <row r="358" spans="3:5" ht="12.75">
      <c r="C358" s="197"/>
      <c r="D358" s="197"/>
      <c r="E358" s="197"/>
    </row>
    <row r="359" spans="3:5" ht="12.75">
      <c r="C359" s="197"/>
      <c r="D359" s="197"/>
      <c r="E359" s="197"/>
    </row>
    <row r="360" spans="3:5" ht="12.75">
      <c r="C360" s="197"/>
      <c r="D360" s="197"/>
      <c r="E360" s="197"/>
    </row>
    <row r="361" spans="3:5" ht="12.75">
      <c r="C361" s="197"/>
      <c r="D361" s="197"/>
      <c r="E361" s="197"/>
    </row>
    <row r="362" spans="3:5" ht="12.75">
      <c r="C362" s="197"/>
      <c r="D362" s="197"/>
      <c r="E362" s="197"/>
    </row>
    <row r="363" spans="3:5" ht="12.75">
      <c r="C363" s="197"/>
      <c r="D363" s="197"/>
      <c r="E363" s="197"/>
    </row>
    <row r="364" spans="3:5" ht="12.75">
      <c r="C364" s="197"/>
      <c r="D364" s="197"/>
      <c r="E364" s="197"/>
    </row>
    <row r="365" spans="3:5" ht="12.75">
      <c r="C365" s="197"/>
      <c r="D365" s="197"/>
      <c r="E365" s="197"/>
    </row>
    <row r="366" spans="3:5" ht="12.75">
      <c r="C366" s="197"/>
      <c r="D366" s="197"/>
      <c r="E366" s="197"/>
    </row>
    <row r="367" spans="3:5" ht="12.75">
      <c r="C367" s="197"/>
      <c r="D367" s="197"/>
      <c r="E367" s="197"/>
    </row>
    <row r="368" spans="3:5" ht="12.75">
      <c r="C368" s="197"/>
      <c r="D368" s="197"/>
      <c r="E368" s="197"/>
    </row>
    <row r="369" spans="3:5" ht="12.75">
      <c r="C369" s="197"/>
      <c r="D369" s="197"/>
      <c r="E369" s="197"/>
    </row>
    <row r="370" spans="3:5" ht="12.75">
      <c r="C370" s="197"/>
      <c r="D370" s="197"/>
      <c r="E370" s="197"/>
    </row>
    <row r="371" spans="3:5" ht="12.75">
      <c r="C371" s="197"/>
      <c r="D371" s="197"/>
      <c r="E371" s="197"/>
    </row>
    <row r="372" spans="3:5" ht="12.75">
      <c r="C372" s="197"/>
      <c r="D372" s="197"/>
      <c r="E372" s="197"/>
    </row>
    <row r="373" spans="3:5" ht="12.75">
      <c r="C373" s="197"/>
      <c r="D373" s="197"/>
      <c r="E373" s="197"/>
    </row>
    <row r="374" spans="3:5" ht="12.75">
      <c r="C374" s="197"/>
      <c r="D374" s="197"/>
      <c r="E374" s="197"/>
    </row>
    <row r="375" spans="3:5" ht="12.75">
      <c r="C375" s="197"/>
      <c r="D375" s="197"/>
      <c r="E375" s="197"/>
    </row>
    <row r="376" spans="3:5" ht="12.75">
      <c r="C376" s="197"/>
      <c r="D376" s="197"/>
      <c r="E376" s="197"/>
    </row>
    <row r="377" spans="3:5" ht="12.75">
      <c r="C377" s="197"/>
      <c r="D377" s="197"/>
      <c r="E377" s="197"/>
    </row>
    <row r="378" spans="3:5" ht="12.75">
      <c r="C378" s="197"/>
      <c r="D378" s="197"/>
      <c r="E378" s="197"/>
    </row>
    <row r="379" spans="3:5" ht="12.75">
      <c r="C379" s="197"/>
      <c r="D379" s="197"/>
      <c r="E379" s="197"/>
    </row>
    <row r="380" spans="3:5" ht="12.75">
      <c r="C380" s="197"/>
      <c r="D380" s="197"/>
      <c r="E380" s="197"/>
    </row>
    <row r="381" spans="3:5" ht="12.75">
      <c r="C381" s="197"/>
      <c r="D381" s="197"/>
      <c r="E381" s="197"/>
    </row>
    <row r="382" spans="3:5" ht="12.75">
      <c r="C382" s="197"/>
      <c r="D382" s="197"/>
      <c r="E382" s="197"/>
    </row>
    <row r="383" spans="3:5" ht="12.75">
      <c r="C383" s="197"/>
      <c r="D383" s="197"/>
      <c r="E383" s="197"/>
    </row>
    <row r="384" spans="3:5" ht="12.75">
      <c r="C384" s="197"/>
      <c r="D384" s="197"/>
      <c r="E384" s="197"/>
    </row>
    <row r="385" spans="3:5" ht="12.75">
      <c r="C385" s="197"/>
      <c r="D385" s="197"/>
      <c r="E385" s="197"/>
    </row>
    <row r="386" spans="3:5" ht="12.75">
      <c r="C386" s="197"/>
      <c r="D386" s="197"/>
      <c r="E386" s="197"/>
    </row>
    <row r="387" spans="3:5" ht="12.75">
      <c r="C387" s="197"/>
      <c r="D387" s="197"/>
      <c r="E387" s="197"/>
    </row>
    <row r="388" spans="3:5" ht="12.75">
      <c r="C388" s="197"/>
      <c r="D388" s="197"/>
      <c r="E388" s="197"/>
    </row>
    <row r="389" spans="3:5" ht="12.75">
      <c r="C389" s="197"/>
      <c r="D389" s="197"/>
      <c r="E389" s="197"/>
    </row>
    <row r="390" spans="3:5" ht="12.75">
      <c r="C390" s="197"/>
      <c r="D390" s="197"/>
      <c r="E390" s="197"/>
    </row>
    <row r="391" spans="3:5" ht="12.75">
      <c r="C391" s="197"/>
      <c r="D391" s="197"/>
      <c r="E391" s="197"/>
    </row>
    <row r="392" spans="3:5" ht="12.75">
      <c r="C392" s="197"/>
      <c r="D392" s="197"/>
      <c r="E392" s="197"/>
    </row>
    <row r="393" spans="3:5" ht="12.75">
      <c r="C393" s="197"/>
      <c r="D393" s="197"/>
      <c r="E393" s="197"/>
    </row>
    <row r="394" spans="3:5" ht="12.75">
      <c r="C394" s="197"/>
      <c r="D394" s="197"/>
      <c r="E394" s="197"/>
    </row>
    <row r="395" spans="3:5" ht="12.75">
      <c r="C395" s="197"/>
      <c r="D395" s="197"/>
      <c r="E395" s="197"/>
    </row>
    <row r="396" spans="3:5" ht="12.75">
      <c r="C396" s="197"/>
      <c r="D396" s="197"/>
      <c r="E396" s="197"/>
    </row>
    <row r="397" spans="3:5" ht="12.75">
      <c r="C397" s="197"/>
      <c r="D397" s="197"/>
      <c r="E397" s="197"/>
    </row>
    <row r="398" spans="3:5" ht="12.75">
      <c r="C398" s="197"/>
      <c r="D398" s="197"/>
      <c r="E398" s="197"/>
    </row>
    <row r="399" spans="3:5" ht="12.75">
      <c r="C399" s="197"/>
      <c r="D399" s="197"/>
      <c r="E399" s="197"/>
    </row>
    <row r="400" spans="3:5" ht="12.75">
      <c r="C400" s="197"/>
      <c r="D400" s="197"/>
      <c r="E400" s="197"/>
    </row>
    <row r="401" spans="3:5" ht="12.75">
      <c r="C401" s="197"/>
      <c r="D401" s="197"/>
      <c r="E401" s="197"/>
    </row>
    <row r="402" spans="3:5" ht="12.75">
      <c r="C402" s="197"/>
      <c r="D402" s="197"/>
      <c r="E402" s="197"/>
    </row>
    <row r="403" spans="3:5" ht="12.75">
      <c r="C403" s="197"/>
      <c r="D403" s="197"/>
      <c r="E403" s="197"/>
    </row>
    <row r="404" spans="3:5" ht="12.75">
      <c r="C404" s="197"/>
      <c r="D404" s="197"/>
      <c r="E404" s="197"/>
    </row>
    <row r="405" spans="3:5" ht="12.75">
      <c r="C405" s="197"/>
      <c r="D405" s="197"/>
      <c r="E405" s="197"/>
    </row>
    <row r="406" spans="3:5" ht="12.75">
      <c r="C406" s="197"/>
      <c r="D406" s="197"/>
      <c r="E406" s="197"/>
    </row>
    <row r="407" spans="3:5" ht="12.75">
      <c r="C407" s="197"/>
      <c r="D407" s="197"/>
      <c r="E407" s="197"/>
    </row>
    <row r="408" spans="3:5" ht="12.75">
      <c r="C408" s="197"/>
      <c r="D408" s="197"/>
      <c r="E408" s="197"/>
    </row>
    <row r="409" spans="3:5" ht="12.75">
      <c r="C409" s="197"/>
      <c r="D409" s="197"/>
      <c r="E409" s="197"/>
    </row>
    <row r="410" spans="3:5" ht="12.75">
      <c r="C410" s="197"/>
      <c r="D410" s="197"/>
      <c r="E410" s="197"/>
    </row>
    <row r="411" spans="3:5" ht="12.75">
      <c r="C411" s="197"/>
      <c r="D411" s="197"/>
      <c r="E411" s="197"/>
    </row>
    <row r="412" spans="3:5" ht="12.75">
      <c r="C412" s="197"/>
      <c r="D412" s="197"/>
      <c r="E412" s="197"/>
    </row>
    <row r="413" spans="3:5" ht="12.75">
      <c r="C413" s="197"/>
      <c r="D413" s="197"/>
      <c r="E413" s="197"/>
    </row>
    <row r="414" spans="3:5" ht="12.75">
      <c r="C414" s="197"/>
      <c r="D414" s="197"/>
      <c r="E414" s="197"/>
    </row>
    <row r="415" spans="3:5" ht="12.75">
      <c r="C415" s="197"/>
      <c r="D415" s="197"/>
      <c r="E415" s="197"/>
    </row>
    <row r="416" spans="3:5" ht="12.75">
      <c r="C416" s="197"/>
      <c r="D416" s="197"/>
      <c r="E416" s="197"/>
    </row>
    <row r="417" spans="3:5" ht="12.75">
      <c r="C417" s="197"/>
      <c r="D417" s="197"/>
      <c r="E417" s="197"/>
    </row>
    <row r="418" spans="3:5" ht="12.75">
      <c r="C418" s="197"/>
      <c r="D418" s="197"/>
      <c r="E418" s="197"/>
    </row>
    <row r="419" spans="3:5" ht="12.75">
      <c r="C419" s="197"/>
      <c r="D419" s="197"/>
      <c r="E419" s="197"/>
    </row>
    <row r="420" spans="3:5" ht="12.75">
      <c r="C420" s="197"/>
      <c r="D420" s="197"/>
      <c r="E420" s="197"/>
    </row>
    <row r="421" spans="3:5" ht="12.75">
      <c r="C421" s="197"/>
      <c r="D421" s="197"/>
      <c r="E421" s="197"/>
    </row>
    <row r="422" spans="3:5" ht="12.75">
      <c r="C422" s="197"/>
      <c r="D422" s="197"/>
      <c r="E422" s="197"/>
    </row>
    <row r="423" spans="3:5" ht="12.75">
      <c r="C423" s="197"/>
      <c r="D423" s="197"/>
      <c r="E423" s="197"/>
    </row>
    <row r="424" spans="3:5" ht="12.75">
      <c r="C424" s="197"/>
      <c r="D424" s="197"/>
      <c r="E424" s="197"/>
    </row>
    <row r="425" spans="3:5" ht="12.75">
      <c r="C425" s="197"/>
      <c r="D425" s="197"/>
      <c r="E425" s="197"/>
    </row>
    <row r="426" spans="3:5" ht="12.75">
      <c r="C426" s="197"/>
      <c r="D426" s="197"/>
      <c r="E426" s="197"/>
    </row>
    <row r="427" spans="3:5" ht="12.75">
      <c r="C427" s="197"/>
      <c r="D427" s="197"/>
      <c r="E427" s="197"/>
    </row>
    <row r="428" spans="3:5" ht="12.75">
      <c r="C428" s="197"/>
      <c r="D428" s="197"/>
      <c r="E428" s="197"/>
    </row>
    <row r="429" spans="3:5" ht="12.75">
      <c r="C429" s="197"/>
      <c r="D429" s="197"/>
      <c r="E429" s="197"/>
    </row>
    <row r="430" spans="3:5" ht="12.75">
      <c r="C430" s="197"/>
      <c r="D430" s="197"/>
      <c r="E430" s="197"/>
    </row>
    <row r="431" spans="3:5" ht="12.75">
      <c r="C431" s="197"/>
      <c r="D431" s="197"/>
      <c r="E431" s="197"/>
    </row>
    <row r="432" spans="3:5" ht="12.75">
      <c r="C432" s="197"/>
      <c r="D432" s="197"/>
      <c r="E432" s="197"/>
    </row>
    <row r="433" spans="3:5" ht="12.75">
      <c r="C433" s="197"/>
      <c r="D433" s="197"/>
      <c r="E433" s="197"/>
    </row>
    <row r="434" spans="3:5" ht="12.75">
      <c r="C434" s="197"/>
      <c r="D434" s="197"/>
      <c r="E434" s="197"/>
    </row>
    <row r="435" spans="3:5" ht="12.75">
      <c r="C435" s="197"/>
      <c r="D435" s="197"/>
      <c r="E435" s="197"/>
    </row>
    <row r="436" spans="3:5" ht="12.75">
      <c r="C436" s="197"/>
      <c r="D436" s="197"/>
      <c r="E436" s="197"/>
    </row>
    <row r="437" spans="3:5" ht="12.75">
      <c r="C437" s="197"/>
      <c r="D437" s="197"/>
      <c r="E437" s="197"/>
    </row>
    <row r="438" spans="3:5" ht="12.75">
      <c r="C438" s="197"/>
      <c r="D438" s="197"/>
      <c r="E438" s="197"/>
    </row>
    <row r="439" spans="3:5" ht="12.75">
      <c r="C439" s="197"/>
      <c r="D439" s="197"/>
      <c r="E439" s="197"/>
    </row>
    <row r="440" spans="3:5" ht="12.75">
      <c r="C440" s="197"/>
      <c r="D440" s="197"/>
      <c r="E440" s="197"/>
    </row>
    <row r="441" spans="3:5" ht="12.75">
      <c r="C441" s="197"/>
      <c r="D441" s="197"/>
      <c r="E441" s="197"/>
    </row>
    <row r="442" spans="3:5" ht="12.75">
      <c r="C442" s="197"/>
      <c r="D442" s="197"/>
      <c r="E442" s="197"/>
    </row>
    <row r="443" spans="3:5" ht="12.75">
      <c r="C443" s="197"/>
      <c r="D443" s="197"/>
      <c r="E443" s="197"/>
    </row>
    <row r="444" spans="3:5" ht="12.75">
      <c r="C444" s="197"/>
      <c r="D444" s="197"/>
      <c r="E444" s="197"/>
    </row>
    <row r="445" spans="3:5" ht="12.75">
      <c r="C445" s="197"/>
      <c r="D445" s="197"/>
      <c r="E445" s="197"/>
    </row>
  </sheetData>
  <sheetProtection/>
  <mergeCells count="10">
    <mergeCell ref="C78:C79"/>
    <mergeCell ref="A80:E80"/>
    <mergeCell ref="C81:C82"/>
    <mergeCell ref="A83:E83"/>
    <mergeCell ref="A2:E2"/>
    <mergeCell ref="A5:E5"/>
    <mergeCell ref="A25:E25"/>
    <mergeCell ref="A45:E45"/>
    <mergeCell ref="A75:E75"/>
    <mergeCell ref="A77:E77"/>
  </mergeCells>
  <printOptions/>
  <pageMargins left="0.4" right="0.29" top="0.47" bottom="0.5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UserMGGU</cp:lastModifiedBy>
  <cp:lastPrinted>2012-02-02T11:19:00Z</cp:lastPrinted>
  <dcterms:created xsi:type="dcterms:W3CDTF">2011-10-18T09:00:01Z</dcterms:created>
  <dcterms:modified xsi:type="dcterms:W3CDTF">2012-06-26T05:20:27Z</dcterms:modified>
  <cp:category/>
  <cp:version/>
  <cp:contentType/>
  <cp:contentStatus/>
</cp:coreProperties>
</file>